
<file path=[Content_Types].xml><?xml version="1.0" encoding="utf-8"?>
<Types xmlns="http://schemas.openxmlformats.org/package/2006/content-types"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Default Extension="xml" ContentType="application/xml"/>
  <Default Extension="rels" ContentType="application/vnd.openxmlformats-package.relationships+xml"/>
</Types>
</file>

<file path=_rels/.rels><?xml version='1.0' encoding='UTF-8' standalone='yes' ?><Relationships xmlns="http://schemas.openxmlformats.org/package/2006/relationships"><Relationship Id="rId1" Type="http://schemas.openxmlformats.org/officeDocument/2006/relationships/officeDocument" Target="xl/workbook.xml" TargetMode="Internal" /><Relationship Id="rId2" Type="http://schemas.openxmlformats.org/package/2006/relationships/metadata/core-properties" Target="docProps/core.xml" TargetMode="Internal" /><Relationship Id="rId3" Type="http://schemas.openxmlformats.org/officeDocument/2006/relationships/extended-properties" Target="docProps/app.xml" TargetMode="Internal" /></Relationships>
</file>

<file path=xl/workbook.xml><?xml version="1.0" encoding="utf-8"?>
<workbook xmlns="http://schemas.openxmlformats.org/spreadsheetml/2006/main" xmlns:r="http://schemas.openxmlformats.org/officeDocument/2006/relationships">
  <workbookPr codeName="ThisWorkbook"/>
  <bookViews>
    <workbookView activeTab="0"/>
  </bookViews>
  <sheets>
    <sheet name="Sheet1" sheetId="1" state="visible" r:id="rId2"/>
  </sheets>
  <calcPr/>
</workbook>
</file>

<file path=xl/sharedStrings.xml><?xml version="1.0" encoding="utf-8"?>
<sst xmlns="http://schemas.openxmlformats.org/spreadsheetml/2006/main" uniqueCount="332">
  <si>
    <t>здесь видна общая сумма заказа:</t>
  </si>
  <si>
    <t>Артикул</t>
  </si>
  <si>
    <t>Наименование</t>
  </si>
  <si>
    <t>штрихкод</t>
  </si>
  <si>
    <t>сюда вбивать заказ</t>
  </si>
  <si>
    <t>сумма 1</t>
  </si>
  <si>
    <t>сумма 2</t>
  </si>
  <si>
    <t>сумма 3</t>
  </si>
  <si>
    <t>↓</t>
  </si>
  <si>
    <t>Аппетитная овощная смесь 108 специй, 50 г</t>
  </si>
  <si>
    <t>Армянская приправа 108 специй, 100 г</t>
  </si>
  <si>
    <t>Ароматный кофе смесь пряностей 108 специй, 50 г</t>
  </si>
  <si>
    <t>Багряная смесь пряностей 108 специй, 100 г</t>
  </si>
  <si>
    <t>Букет кавказских трав смесь 108 специй, 100 г</t>
  </si>
  <si>
    <t>Весенняя смесь пряностей 108 специй, 50 г</t>
  </si>
  <si>
    <t>Грузинская смесь специй 108 специй, 100 г</t>
  </si>
  <si>
    <t>Для аджики смесь специй 108 специй, 100 г</t>
  </si>
  <si>
    <t>Для гриля смесь специй 108 специй, 100 г</t>
  </si>
  <si>
    <t>Для домашней выпечки Премиум 108 специй, 50 г</t>
  </si>
  <si>
    <t>Для домашней выпечки смесь специй 108 специй, 50 г</t>
  </si>
  <si>
    <t>Для засолки огурцов и помидоров смесь 108 специй, 100 г</t>
  </si>
  <si>
    <t>Для засолки сала приправа 108 специй, 100 г</t>
  </si>
  <si>
    <t>Для картофеля смесь пряностей 108 специй, 100 г</t>
  </si>
  <si>
    <t>Для корейских салатов смесь специй 108 специй, 100 г</t>
  </si>
  <si>
    <t>Для курицы смесь специй 108 специй, 100 г</t>
  </si>
  <si>
    <t>Для лагмана приправа 108 специй, 100 г</t>
  </si>
  <si>
    <t>Для морепродуктов приправа 108 специй, 100 г</t>
  </si>
  <si>
    <t>Для пельменей смесь 108 специй, 100 г</t>
  </si>
  <si>
    <t>Для пиццы овощная смесь 108 специй, 50 г</t>
  </si>
  <si>
    <t>Для плова смесь пряностей 108 специй, 100 г</t>
  </si>
  <si>
    <t>Для рыбы приправа 108 специй, 100 г</t>
  </si>
  <si>
    <t>Для свинины смесь 108 специй, 100 г</t>
  </si>
  <si>
    <t>Для спагетти и риса смесь специй 108 специй, 100 г</t>
  </si>
  <si>
    <t>Для ухи смесь специй 108 специй, 100 г</t>
  </si>
  <si>
    <t>Для фарша смесь специй 108 специй, 100 г</t>
  </si>
  <si>
    <t>Для шашлыка и гриля смесь пряностей 108 специй, 100 г</t>
  </si>
  <si>
    <t>Для шурпы приправа 108 специй, 100 г</t>
  </si>
  <si>
    <t>Европейская смесь пряностей 108 специй, 100 г.</t>
  </si>
  <si>
    <t>Затар зеленый смесь 108 специй, 100 г</t>
  </si>
  <si>
    <t>Золотая курочка приправа 108 специй, 100 г</t>
  </si>
  <si>
    <t>Золотистая смесь 108 специй, 100 г</t>
  </si>
  <si>
    <t>Искристая смесь 108 специй, 100 г</t>
  </si>
  <si>
    <t>Итальянская смесь 108 специй, 50 г</t>
  </si>
  <si>
    <t>Калгари смесь специй 108 специй, 100 г</t>
  </si>
  <si>
    <t>Карри нежная пряная смесь 108 специй, 100 г</t>
  </si>
  <si>
    <t>Карри острый 108 специй, 100 г</t>
  </si>
  <si>
    <t>Летняя смесь специй 108 специй, 100 г</t>
  </si>
  <si>
    <t>Маринадная с кофе приправа 108 специй, 100 г</t>
  </si>
  <si>
    <t>Мексиканская смесь пряностей 108 специй, 100 г</t>
  </si>
  <si>
    <t>Нежная смесь специй 108 специй, 100 г.</t>
  </si>
  <si>
    <t>Огненная (смесь пряностей) 108 специй, 100 г</t>
  </si>
  <si>
    <t>Осенняя смесь специй 108 специй, 100 г</t>
  </si>
  <si>
    <t>Основа для затара 108 специй, 50 г</t>
  </si>
  <si>
    <t>Пёстрая овощная смесь 108 специй, 100 г</t>
  </si>
  <si>
    <t>Пять перцев дробленые смесь 108 специй, 100 г</t>
  </si>
  <si>
    <t>Рубиновая смесь специй 108 специй, 100 г</t>
  </si>
  <si>
    <t>Самбар-масала 108 специй, 100 г</t>
  </si>
  <si>
    <t>Северная смесь специй 108 специй, 100 г</t>
  </si>
  <si>
    <t>Солнечная смесь специй 108 специй, 100 г</t>
  </si>
  <si>
    <t>Суповая с овощами смесь 108 специй, 100 г</t>
  </si>
  <si>
    <t>Универсальная смесь специй 108 специй, 100 г</t>
  </si>
  <si>
    <t>Уцхо-сунели 108 специй, 50 г</t>
  </si>
  <si>
    <t>Хмели-сунели 108 специй, 100 г</t>
  </si>
  <si>
    <t>Царская смесь 108 специй, 100 г</t>
  </si>
  <si>
    <t>Цыпленок табака приправа 108 специй, 100 г</t>
  </si>
  <si>
    <t>Чай-масала премиум 108 специй, 50 г</t>
  </si>
  <si>
    <t>Чай-масала смесь пряностей 108 специй, 50 г</t>
  </si>
  <si>
    <t>Чеснок, травы, соль приправа 108 специй, 100 г</t>
  </si>
  <si>
    <t>Агар 108 специй, 100 г</t>
  </si>
  <si>
    <t>Ванилин 108 специй, 100 г</t>
  </si>
  <si>
    <t>Ванильная эссенция натуральная 108 специй, 100 мл</t>
  </si>
  <si>
    <t>Ванильная эссенция натуральная 108 специй, 30 мл</t>
  </si>
  <si>
    <t>Ванильная эссенция натуральная 108 специй, 50 мл</t>
  </si>
  <si>
    <t>Ванильный сахар 108 специй, 100 г</t>
  </si>
  <si>
    <t>Глутамат 108 специй, 100 г</t>
  </si>
  <si>
    <t>Кокосовая стружка 108 специй, 100 г</t>
  </si>
  <si>
    <t>Крахмал картофельный 108 специй, 100 г</t>
  </si>
  <si>
    <t>Лимонная кислота 108 специй, 100 г</t>
  </si>
  <si>
    <t>Лимонная цедра 108 специй, 100 г</t>
  </si>
  <si>
    <t>Лук жареный 108 специй, 200 г</t>
  </si>
  <si>
    <t>Разрыхлитель теста 108 специй, 100 г</t>
  </si>
  <si>
    <t>Сахарная пудра нетающая 108 специй, 300 г</t>
  </si>
  <si>
    <t>Семена льна, 250 г</t>
  </si>
  <si>
    <t>Сухари панировочные 108 специй, 100 г</t>
  </si>
  <si>
    <t>Базилик 108 специй, 40 г</t>
  </si>
  <si>
    <t>Кинза зелень сушеная 108 специй, 20 г</t>
  </si>
  <si>
    <t>Крапива сублимированная, порошок 108 специй, 30 г</t>
  </si>
  <si>
    <t>Лемонграсс 108 специй, 50 г</t>
  </si>
  <si>
    <t>Лук-порей, 30 г</t>
  </si>
  <si>
    <t>Майоран 108 специй, 40 г</t>
  </si>
  <si>
    <t>Мята сушеная 108 специй, 40 г</t>
  </si>
  <si>
    <t>Орегано 108 специй, 40 г</t>
  </si>
  <si>
    <t>Петрушка зелень 108 специй, 40 г</t>
  </si>
  <si>
    <t>Прованские травы 108 специй, 40 г</t>
  </si>
  <si>
    <t>Розмарин 108 специй, 40 г</t>
  </si>
  <si>
    <t>Сельдерей зелень 108 специй, 20 г</t>
  </si>
  <si>
    <t>Тимьян 108 специй, 40 г</t>
  </si>
  <si>
    <t>Трава Саган-Дайля 108 специй, 20 г</t>
  </si>
  <si>
    <t>Укроп зелень 108 специй, 40 г</t>
  </si>
  <si>
    <t>Укроп семена 108 специй, 100 г</t>
  </si>
  <si>
    <t>Чабер 108 специй, 40 г</t>
  </si>
  <si>
    <t>Шалфей 108 специй, 30 г</t>
  </si>
  <si>
    <t>Эстрагон 108 специй, 10 г</t>
  </si>
  <si>
    <t>Ажгон 108 специй, 50 г</t>
  </si>
  <si>
    <t>Анис семена 108 специй, 50 г</t>
  </si>
  <si>
    <t>Апельсиновая цедра 108 специй, 100 г</t>
  </si>
  <si>
    <t>Бадьян дробленый 108 специй, 40 г</t>
  </si>
  <si>
    <t>Бадьян целый 108 специй, 30 г</t>
  </si>
  <si>
    <t>Бадьян молотый, 100 г</t>
  </si>
  <si>
    <t>Барбарис красный 108 специй, 100 г</t>
  </si>
  <si>
    <t>Барбарис черный 108 специй, 100 г</t>
  </si>
  <si>
    <t>Ваниль стручок Бурбон 108 специй, 10 г</t>
  </si>
  <si>
    <t>Гвоздика молотая 108 специй, 50 г</t>
  </si>
  <si>
    <t>Гвоздика целая 108 специй, 50 г</t>
  </si>
  <si>
    <t>Гвоздика целая Премиум 108 специй, 50 г</t>
  </si>
  <si>
    <t>Горчица желтая 108 специй, 100 г</t>
  </si>
  <si>
    <t>Горчица черная семена (французская, дижонская) 108 специй, 100 г</t>
  </si>
  <si>
    <t>Горчичный порошок 108 специй, 100 г</t>
  </si>
  <si>
    <t>Имбирь молотый 108 специй, 50 г</t>
  </si>
  <si>
    <t>Имбиря корень резаный сушеный 108 специй, 30 г</t>
  </si>
  <si>
    <t>Калинджи (черный тмин, нигелла, чернушка дамасская) 108 специй, 50 г</t>
  </si>
  <si>
    <t>Кардамон зеленый целый 108 специй, 50 г</t>
  </si>
  <si>
    <t>Кардамон черный целый 108 специй, 30 г</t>
  </si>
  <si>
    <t>Кориандр молотый 108 специй, 100 г</t>
  </si>
  <si>
    <t>Кориандр семя (кинза) 108 специй, 100 г</t>
  </si>
  <si>
    <t>Корица индонезийская палочки 108 специй, 50 г</t>
  </si>
  <si>
    <t>Корица молотая 108 специй, 100 г</t>
  </si>
  <si>
    <t>Кумин молотый 108 специй, 100 г</t>
  </si>
  <si>
    <t>Кумин семя 108 специй, 100 г</t>
  </si>
  <si>
    <t>Кунжут белый 108 специй, 100 г.</t>
  </si>
  <si>
    <t>Кунжут жареный 108 специй, 100 г</t>
  </si>
  <si>
    <t>Кунжут черный 108 специй, 100 г</t>
  </si>
  <si>
    <t>Куркума корень 108 специй, 100 г</t>
  </si>
  <si>
    <t>Куркума молотая 108 специй, 100 г</t>
  </si>
  <si>
    <t>Лавровый лист молотый 108 специй, 100 г</t>
  </si>
  <si>
    <t>Лавровый лист целый 108 специй, 10 г</t>
  </si>
  <si>
    <t>Можжевельник 108 специй, 100 г</t>
  </si>
  <si>
    <t>Мускатный орех молотый 108 специй, 50 г</t>
  </si>
  <si>
    <t>Мускатный орех целый 108 специй, 50 г</t>
  </si>
  <si>
    <t>Мускатный цвет (мацис) 108 специй, 15 г</t>
  </si>
  <si>
    <t>Перец белый горошек 108 специй, 100 г</t>
  </si>
  <si>
    <t>Перец белый молотый 108 специй, 50 г</t>
  </si>
  <si>
    <t>Перец душистый горошек 108 специй, 50 г</t>
  </si>
  <si>
    <t>Перец душистый молотый 108 специй, 50 г</t>
  </si>
  <si>
    <t>Перец зеленый горошек 108 специй, 50 г</t>
  </si>
  <si>
    <t>Перец лимонный 108 специй, 100 г</t>
  </si>
  <si>
    <t>Перец розовый горошек 108 специй, 50 г</t>
  </si>
  <si>
    <t>Перец черный горошек 108 специй, 50 г</t>
  </si>
  <si>
    <t>Перец черный молотый 108 специй, 100 г</t>
  </si>
  <si>
    <t>Перец чили дробленый 108 специй, 100 г</t>
  </si>
  <si>
    <t>Перец чили молотый, 100 г.</t>
  </si>
  <si>
    <t>Перец чили стручки 108 специй, 50 г.</t>
  </si>
  <si>
    <t>Пять перцев горошком 108 специй, 50 г</t>
  </si>
  <si>
    <t>Перец Ява пиппали целый 108 специй, 50 г</t>
  </si>
  <si>
    <t>Сумах молотый 108 специй, 100 г</t>
  </si>
  <si>
    <t>Тмин молотый 108 специй, 100 г</t>
  </si>
  <si>
    <t>Тмин семена 108 специй, 100 г</t>
  </si>
  <si>
    <t>Фенхель семя 108 специй, 100 г</t>
  </si>
  <si>
    <t>Шамбала семя 108 специй, 100 г</t>
  </si>
  <si>
    <t>Шамбала молотая (пажитник) 108 специй, 50 г</t>
  </si>
  <si>
    <t>Гарам-масала 108 специй, 100 г</t>
  </si>
  <si>
    <t>Трикату-масала, 100 г.</t>
  </si>
  <si>
    <t>Смесь для глинтвейна в тубусе, 250 г</t>
  </si>
  <si>
    <t>Набор специй для глинвейна, 108 специй, 60 г</t>
  </si>
  <si>
    <t>Набор специй для глинтвейна в деревянной коробке, 108 специй, 200 г</t>
  </si>
  <si>
    <t xml:space="preserve">Клейковина пшеничная 100%, 300 г </t>
  </si>
  <si>
    <t>Фитнес-микс зерновая смесь, 300 г</t>
  </si>
  <si>
    <t>Аграм закваска для ржаного хлеба сухая, 300 г</t>
  </si>
  <si>
    <t>Панифарин, 300 г</t>
  </si>
  <si>
    <t>Чиабатта сухая закваска для итальянского хлеба, 300 г</t>
  </si>
  <si>
    <t>Экстра-Р закваска для ржаного хлеба сухая, 300 г.</t>
  </si>
  <si>
    <t>Лук репчатый сушеный 108 специй, 50 г</t>
  </si>
  <si>
    <t>Морковь сушеная 108 специй, 50 г</t>
  </si>
  <si>
    <t>Паприка зеленая кусочки 108 специй, 100 г</t>
  </si>
  <si>
    <t>Паприка красная копченая 108 специй, 100 г.</t>
  </si>
  <si>
    <t>Паприка красная кусочки 108 специй, 50 г</t>
  </si>
  <si>
    <t>Паприка красная молотая 108 специй, 100 г.</t>
  </si>
  <si>
    <t>Пастернак корень 108 специй, 50 г</t>
  </si>
  <si>
    <t>Петрушка корень 108 специй, 40 г</t>
  </si>
  <si>
    <t>Свекла сушеная в порошке 108 специй, 100 г</t>
  </si>
  <si>
    <t>Сельдерей корень 108 специй, 30 г</t>
  </si>
  <si>
    <t>Томатный порошок 108 специй, 100 г</t>
  </si>
  <si>
    <t>Томаты сушеные кусочки 108 специй, 50 г</t>
  </si>
  <si>
    <t>Тыква порошок 108 специй, 100 г</t>
  </si>
  <si>
    <t>Хрен молотый 108 специй, 50 г</t>
  </si>
  <si>
    <t>Чеснок молотый 108 специй, 100 г</t>
  </si>
  <si>
    <t>Шпинат в порошке 108 специй, 100 г</t>
  </si>
  <si>
    <t>Апельсин сушеный кольцами 108 специй, 50 г</t>
  </si>
  <si>
    <t>Боярышник 108 специй, 100 г</t>
  </si>
  <si>
    <t>Изюм малояр высший сорт 108 специй , 100 г</t>
  </si>
  <si>
    <t>Клубника сублимационной сушки 108 специй, 20 г</t>
  </si>
  <si>
    <t>Лимонник китайский ягода сушеная. 100 г.</t>
  </si>
  <si>
    <t>Малина сублимационной сушки 108 специй, 20 г</t>
  </si>
  <si>
    <t>Миндальные лепестки, 50 г</t>
  </si>
  <si>
    <t>Лимонная цедра сублимированная, 20 г</t>
  </si>
  <si>
    <t>Персик сублимационной сушки 108 специй, 20 г</t>
  </si>
  <si>
    <t>Черная смородина сушеная целые ягоды, 30 г</t>
  </si>
  <si>
    <t>Черника сублимационной сушки 108 специй, 30 г</t>
  </si>
  <si>
    <t>Овощные порошки и специи в тубусах ТМ "108 специй"</t>
  </si>
  <si>
    <t>Аюрведические смеси ТМ "108 специй"</t>
  </si>
  <si>
    <t>Хлебопекарные ингредиенты ТМ "108 специй"</t>
  </si>
  <si>
    <t>Солод ржаной фасованный ТМ "108 специй"</t>
  </si>
  <si>
    <t>Моно-специи дой-пак ТМ "108 специй"</t>
  </si>
  <si>
    <t>Сушеные травы дой-пак ТМ "108 специй"</t>
  </si>
  <si>
    <t>Пищевые ингредиенты дой-пак ТМ "108 специй"</t>
  </si>
  <si>
    <t>Смеси специй дой-пак ТМ "108 специй"</t>
  </si>
  <si>
    <t>Соль дой-пак ТМ "108 специй"</t>
  </si>
  <si>
    <t>Сухоовощи и порошки дой-пак ТМ "108 специй"</t>
  </si>
  <si>
    <t>Ягоды и сухофрукты дой-пак ТМ "108 специй"</t>
  </si>
  <si>
    <t>Имбирь 108 специй тубус, 70 г</t>
  </si>
  <si>
    <t>Клубника субл кусочки 108 специй тубус, 40 г</t>
  </si>
  <si>
    <t>Куркума 108 специй тубус, 100 г</t>
  </si>
  <si>
    <t>Мак 108 специй тубус, 120 г</t>
  </si>
  <si>
    <t>Малина субл кусочки 108 специй тубус, 25 г</t>
  </si>
  <si>
    <t>Матча пудра 108 специй тубус, 75 г</t>
  </si>
  <si>
    <t>Свекла 108 специй тубус, 150 г</t>
  </si>
  <si>
    <t>Томат 108 специй тубус, 100 г</t>
  </si>
  <si>
    <t>Тыква 108 специй тубус, 100 г</t>
  </si>
  <si>
    <t>Шпинат 108 специй тубус, 95 г</t>
  </si>
  <si>
    <t>Матча пудра дой-пак 108 специй, 50 г</t>
  </si>
  <si>
    <t>Чеснок лепестки 108 специй, 100 г</t>
  </si>
  <si>
    <t>Соль гималайская мелкий помол 108 специй, 500 г</t>
  </si>
  <si>
    <t>Соль гималайская средний помол 108 специй, 500 г</t>
  </si>
  <si>
    <t>Соль гималайская крупный помол108 специй, 500 г</t>
  </si>
  <si>
    <t>Соль морская мелкий помол 108 специй, 500 г</t>
  </si>
  <si>
    <t>Кардамон зеленый молотый 108 специй, 50 г</t>
  </si>
  <si>
    <t>Корица цейлонская сорт 4С 108 специй, 50 г</t>
  </si>
  <si>
    <t>Мак кондитерский 108 специй, 100 г</t>
  </si>
  <si>
    <t>Солод ржаной неферментированный белый, 500 г</t>
  </si>
  <si>
    <t>Солод ржаной ферментированный красный, 500 г</t>
  </si>
  <si>
    <t>Абрикосы Био 108 специй дой-пак, 100 г</t>
  </si>
  <si>
    <t>Абрикосы Био 108 специй дой-пак, 300 г</t>
  </si>
  <si>
    <t>Абрикосы сушеные 108 специй дой-пак, 100 г</t>
  </si>
  <si>
    <t>Абрикосы сушеные 108 специй дой-пак, 300 г</t>
  </si>
  <si>
    <t>Ананас сушеный кольца 108 специй дой-пак, 100 г</t>
  </si>
  <si>
    <t>Ананас сушеный кольца 108 специй дой-пак, 300 г</t>
  </si>
  <si>
    <t>Арахис бланшированный 108 специй дой-пак, 100 г</t>
  </si>
  <si>
    <t>Арахис бланшированный 108 специй дой-пак, 300 г</t>
  </si>
  <si>
    <t>Арахис дробленый 108 специй дой-пак, 100 г</t>
  </si>
  <si>
    <t>Арахис дробленый 108 специй дой-пак, 300 г</t>
  </si>
  <si>
    <t>Арахис жареный сплит 108 специй дой-пак, 100 г</t>
  </si>
  <si>
    <t>Арахис жареный сплит 108 специй дой-пак, 300 г</t>
  </si>
  <si>
    <t>Арахис очищенный 108 специй дой-пак, 300 г</t>
  </si>
  <si>
    <t>Арахис очищенный 108 специй дой-пак, 100 г</t>
  </si>
  <si>
    <t>Банан сушеный 108 специй дой-пак, 100 г</t>
  </si>
  <si>
    <t>Банан сушеный 108 специй дой-пак, 300 г</t>
  </si>
  <si>
    <t>Бразильский орех 108 специй дой-пак, 100 г</t>
  </si>
  <si>
    <t>Бразильский орех 108 специй дой-пак, 300 г</t>
  </si>
  <si>
    <t>Вишня сушеная 108 специй дой-пак, 100 г</t>
  </si>
  <si>
    <t>Вишня сушеная 108 специй дой-пак, 300 г</t>
  </si>
  <si>
    <t>Грецкий орех (половинки) лайт 108 специй дой-пак, 100 г</t>
  </si>
  <si>
    <t>Грецкий орех (половинки) лайт 108 специй дой-пак, 300 г</t>
  </si>
  <si>
    <t>Грецкий орех (половинки) экстра лайт 108 специй дой-пак, 100 г</t>
  </si>
  <si>
    <t>Грецкий орех (половинки) экстра лайт 108 специй дой-пак, 300 г</t>
  </si>
  <si>
    <t>Инжир сушеный 108 специй дой-пак, 100 г</t>
  </si>
  <si>
    <t>Инжир сушеный 108 специй дой-пак, 300 г</t>
  </si>
  <si>
    <t>Кешью LP 108 специй дой-пак, 100 г</t>
  </si>
  <si>
    <t>Кешью LP 108 специй дой-пак, 300 г</t>
  </si>
  <si>
    <t>Кешью жареный 108 специй дой-пак, 100 г</t>
  </si>
  <si>
    <t>Кешью жареный 108 специй дой-пак, 300 г</t>
  </si>
  <si>
    <t>Кешью сырой 108 специй дой-пак, 100 г</t>
  </si>
  <si>
    <t>Кешью сырой 108 специй дой-пак, 300 г</t>
  </si>
  <si>
    <t>Кокос кубики 108 специй дой-пак, 100 г</t>
  </si>
  <si>
    <t>Кокос кубики 108 специй дой-пак, 300 г</t>
  </si>
  <si>
    <t>Курага 108 специй дой-пак, 100 г</t>
  </si>
  <si>
    <t>Курага 108 специй дой-пак, 300 г</t>
  </si>
  <si>
    <t>Манго ломтики 108 специй дой-пак, 100 г</t>
  </si>
  <si>
    <t>Манго ломтики 108 специй дой-пак, 300 г</t>
  </si>
  <si>
    <t>Миндаль жареный 108 специй дой-пак, 100 г</t>
  </si>
  <si>
    <t>Миндаль жареный 108 специй дой-пак, 300 г</t>
  </si>
  <si>
    <t>Миндаль сырой 108 специй дой-пак, 100 г</t>
  </si>
  <si>
    <t>Миндаль сырой 108 специй дой-пак, 300 г</t>
  </si>
  <si>
    <t>Миндальная мука 108 специй дой-пак, 100 г</t>
  </si>
  <si>
    <t>Миндальная мука 108 специй дой-пак, 300 г</t>
  </si>
  <si>
    <t>Пекан орех 108 специй дой-пак, 100 г</t>
  </si>
  <si>
    <t>Пекан орех 108 специй дой-пак, 300 г</t>
  </si>
  <si>
    <t>Персики сушеные 108 специй дой-пак, 100 г</t>
  </si>
  <si>
    <t>Персики сушеные 108 специй дой-пак, 300 г</t>
  </si>
  <si>
    <t>Подсолнечник очищенный семя 108 специй дой-пак, 100 г</t>
  </si>
  <si>
    <t>Подсолнечник очищенный семя 108 специй дой-пак, 300 г</t>
  </si>
  <si>
    <t>Семена тыквы очищенные АА 108 специй дой-пак, 100 г</t>
  </si>
  <si>
    <t>Семена тыквы очищенные АА 108 специй дой-пак, 300 г</t>
  </si>
  <si>
    <t>Финики королевские 108 специй дой-пак, 300 г</t>
  </si>
  <si>
    <t>Фисташки дробленые 2-4 мм 108 специй дой-пак, 100 г</t>
  </si>
  <si>
    <t>Фисташки дробленые 2-4 мм 108 специй дой-пак, 300 г</t>
  </si>
  <si>
    <t>Фисташки жареные соленые 108 специй дой-пак, 100 г</t>
  </si>
  <si>
    <t>Фисташки жареные соленые 108 специй дой-пак, 300 г</t>
  </si>
  <si>
    <t>Фисташки очищенные 108 специй дой-пак, 100 г</t>
  </si>
  <si>
    <t>Фисташки очищенные 108 специй дой-пак, 300 г</t>
  </si>
  <si>
    <t>Фисташки очищенные жареные 108 специй дой-пак, 100 г</t>
  </si>
  <si>
    <t>Фисташки очищенные жареные 108 специй дой-пак, 300 г</t>
  </si>
  <si>
    <t>Фисташки очищенные жареные 108 специй, 1 кг</t>
  </si>
  <si>
    <t>Фисташки сырые 108 специй дой-пак, 100 г</t>
  </si>
  <si>
    <t>Фисташки сырые 108 специй дой-пак, 300 г</t>
  </si>
  <si>
    <t>Фундук в скорлупе 108 специй дой-пак, 100 г</t>
  </si>
  <si>
    <t>Фундук в скорлупе 108 специй дой-пак, 300 г</t>
  </si>
  <si>
    <t>Фундук дробленый 2-4 мм 108 специй дой-пак, 100 г</t>
  </si>
  <si>
    <t>Фундук дробленый 2-4 мм 108 специй дой-пак, 300 г</t>
  </si>
  <si>
    <t>Фундук жареный 108 специй дой-пак, 100 г</t>
  </si>
  <si>
    <t>Фундук жареный 108 специй дой-пак, 300 г</t>
  </si>
  <si>
    <t>Фундук сырой 108 специй дой-пак, 100 г</t>
  </si>
  <si>
    <t>Фундук сырой 108 специй дой-пак, 300 г</t>
  </si>
  <si>
    <t>Хурма сушеная 108 специй дой-пак, 100 г</t>
  </si>
  <si>
    <t>Хурма сушеная 108 специй дой-пак, 300 г</t>
  </si>
  <si>
    <t>Цукаты из ананаса 108 специй дой-пак, 100 г</t>
  </si>
  <si>
    <t>Цукаты из ананаса 108 специй дой-пак, 300 г</t>
  </si>
  <si>
    <t>Шиповник 108 специй дой-пак, 100 г</t>
  </si>
  <si>
    <t>Шиповник 108 специй дой-пак, 300 г</t>
  </si>
  <si>
    <t>Яблоко кольцо 108 специй дой-пак, 100 г</t>
  </si>
  <si>
    <t>Яблоко кольцо 108 специй дой-пак, 300 г</t>
  </si>
  <si>
    <t>Ядро абрикосовой косточки 108 специй дой-пак, 100 г</t>
  </si>
  <si>
    <t>Ядро абрикосовой косточки 108 специй дой-пак, 300 г</t>
  </si>
  <si>
    <t>Специи для глинтвейна в наборах</t>
  </si>
  <si>
    <t>Томаты вяленные 108 специй дой-пак, 300 г</t>
  </si>
  <si>
    <t>Томаты вяленные 108 специй дой-пак, 100 г</t>
  </si>
  <si>
    <t>Опт 1</t>
  </si>
  <si>
    <t>Опт 2</t>
  </si>
  <si>
    <t>Опт 3</t>
  </si>
  <si>
    <t>Асафетида 108 специй, 100 г (с рисовой мукой)</t>
  </si>
  <si>
    <t>Асафетида смола 100% молотая 108 специй, 100 г</t>
  </si>
  <si>
    <t>Асафетида смола 100% молотая 108 специй, 20 г</t>
  </si>
  <si>
    <t>минимальная розничная цена</t>
  </si>
  <si>
    <t>Ваша минимальная  выгода с единицы товара в рублях</t>
  </si>
  <si>
    <t>Ваша минимальная выгода с единицы товара в %</t>
  </si>
  <si>
    <t>Сколько вы заработаете с заказа:</t>
  </si>
  <si>
    <t>Орехи, сухофрукты дой-пак, ПЭТ ТМ "108 специй" премиального качества</t>
  </si>
  <si>
    <t>Выручка после продажи товаров:</t>
  </si>
  <si>
    <t>Общая сумма закупки (вложения):</t>
  </si>
  <si>
    <t>от 15 000 Р - до 20 000 Р</t>
  </si>
  <si>
    <t>до 50 000 Р</t>
  </si>
  <si>
    <t>от 50 000 Р</t>
  </si>
  <si>
    <t>Рекомендованная цена на полке</t>
  </si>
</sst>
</file>

<file path=xl/styles.xml><?xml version="1.0" encoding="utf-8"?>
<styleSheet xmlns="http://schemas.openxmlformats.org/spreadsheetml/2006/main">
  <numFmts count="5">
    <numFmt numFmtId="0" formatCode="General"/>
    <numFmt numFmtId="1" formatCode="0"/>
    <numFmt numFmtId="2" formatCode="0.00"/>
    <numFmt numFmtId="164" formatCode="#,##0\ &quot;₽&quot;"/>
    <numFmt numFmtId="165" formatCode="#,##0.00\ &quot;₽&quot;"/>
  </numFmts>
  <fonts count="10">
    <font>
      <sz val="10.0"/>
      <color rgb="FF000000"/>
      <name val="Arial"/>
    </font>
    <font>
      <b/>
      <sz val="10.0"/>
      <color rgb="FFFFFFFF"/>
      <name val="Arial"/>
    </font>
    <font>
      <b/>
      <sz val="10.0"/>
      <name val="Arial"/>
    </font>
    <font>
      <sz val="10.0"/>
      <name val="Arial"/>
    </font>
    <font>
      <u/>
      <sz val="10.0"/>
      <name val="Arial"/>
    </font>
    <font>
      <sz val="10.0"/>
      <color rgb="FFFF0000"/>
      <name val="Arial"/>
    </font>
    <font>
      <b/>
      <u/>
      <sz val="10.0"/>
      <name val="Arial"/>
    </font>
    <font>
      <b/>
      <sz val="10.0"/>
      <color rgb="FF000000"/>
      <name val="Arial"/>
    </font>
    <font>
      <b/>
      <sz val="10.0"/>
      <color rgb="FFFFFFFF"/>
      <name val="Arial"/>
    </font>
    <font>
      <b/>
      <sz val="10.0"/>
      <color rgb="FF000000"/>
      <name val="Arial"/>
    </font>
  </fonts>
  <fills count="2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B0B0B0"/>
        <bgColor rgb="FFB0B0B0"/>
      </patternFill>
    </fill>
    <fill>
      <patternFill patternType="solid">
        <fgColor rgb="FFDCDCDC"/>
        <bgColor rgb="FFDCDCDC"/>
      </patternFill>
    </fill>
    <fill>
      <patternFill patternType="solid">
        <fgColor rgb="FFFFF2CC"/>
      </patternFill>
    </fill>
    <fill>
      <patternFill patternType="solid">
        <fgColor rgb="FFFFFFFF"/>
      </patternFill>
    </fill>
    <fill>
      <patternFill patternType="solid">
        <fgColor rgb="FFFFFFFF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9DC3E6"/>
        <bgColor rgb="FFDCDCDC"/>
      </patternFill>
    </fill>
    <fill>
      <patternFill patternType="solid">
        <fgColor rgb="FFF4B183"/>
        <bgColor rgb="FFB0B0B0"/>
      </patternFill>
    </fill>
    <fill>
      <patternFill patternType="solid">
        <fgColor rgb="FFE2F0D9"/>
      </patternFill>
    </fill>
    <fill>
      <patternFill patternType="solid">
        <fgColor rgb="FFFFD966"/>
      </patternFill>
    </fill>
    <fill>
      <patternFill patternType="solid">
        <fgColor rgb="FF000000"/>
      </patternFill>
    </fill>
    <fill>
      <patternFill patternType="solid">
        <fgColor rgb="FFA9D18E"/>
      </patternFill>
    </fill>
    <fill>
      <patternFill patternType="solid">
        <fgColor rgb="FF9DC3E6"/>
      </patternFill>
    </fill>
    <fill>
      <patternFill patternType="solid">
        <fgColor rgb="FFA9D18E"/>
        <bgColor rgb="FFDCDCDC"/>
      </patternFill>
    </fill>
    <fill>
      <patternFill patternType="solid">
        <fgColor rgb="FF548235"/>
        <bgColor rgb="FFDCDCDC"/>
      </patternFill>
    </fill>
    <fill>
      <patternFill patternType="solid">
        <fgColor rgb="FFA6A6A6"/>
        <bgColor rgb="FFDCDCDC"/>
      </patternFill>
    </fill>
    <fill>
      <patternFill patternType="solid">
        <fgColor rgb="FF990033"/>
        <bgColor rgb="FFDCDCDC"/>
      </patternFill>
    </fill>
    <fill>
      <patternFill patternType="solid">
        <fgColor rgb="FF806000"/>
        <bgColor rgb="FFDCDCDC"/>
      </patternFill>
    </fill>
    <fill>
      <patternFill patternType="solid">
        <fgColor rgb="FFDAE3F3"/>
        <bgColor rgb="FFB0B0B0"/>
      </patternFill>
    </fill>
    <fill>
      <patternFill patternType="solid">
        <fgColor rgb="FFBF9000"/>
        <bgColor rgb="FFB0B0B0"/>
      </patternFill>
    </fill>
    <fill>
      <patternFill patternType="solid">
        <fgColor rgb="FFCC3300"/>
        <bgColor rgb="FFB0B0B0"/>
      </patternFill>
    </fill>
    <fill>
      <patternFill patternType="solid">
        <fgColor rgb="FFA9D18E"/>
      </patternFill>
    </fill>
    <fill>
      <patternFill patternType="solid">
        <fgColor rgb="FFF4B183"/>
      </patternFill>
    </fill>
    <fill>
      <patternFill patternType="solid">
        <fgColor rgb="FF000000"/>
        <bgColor rgb="FF000000"/>
      </patternFill>
    </fill>
  </fills>
  <borders count="3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bottom"/>
    </xf>
  </cellStyleXfs>
  <cellXfs count="169">
    <xf numFmtId="0" fontId="0" fillId="0" borderId="0" xfId="0" applyBorder="1" applyAlignment="1">
      <alignment horizontal="general" vertical="bottom"/>
      <protection/>
    </xf>
    <xf numFmtId="0" fontId="0" fillId="0" borderId="0" xfId="0" applyFont="1" applyBorder="1" applyAlignment="1">
      <alignment horizontal="general" vertical="bottom"/>
      <protection/>
    </xf>
    <xf numFmtId="0" fontId="1" fillId="2" borderId="0" xfId="0" applyFont="1" applyFill="1" applyBorder="1" applyAlignment="1">
      <alignment horizontal="center" vertical="center"/>
      <protection/>
    </xf>
    <xf numFmtId="0" fontId="1" fillId="2" borderId="0" xfId="0" applyFont="1" applyFill="1" applyBorder="1" applyAlignment="1">
      <alignment horizontal="general" vertical="center"/>
      <protection/>
    </xf>
    <xf numFmtId="1" fontId="1" fillId="2" borderId="0" xfId="0" applyNumberFormat="1" applyFont="1" applyFill="1" applyBorder="1" applyAlignment="1">
      <alignment horizontal="center" vertical="center"/>
      <protection/>
    </xf>
    <xf numFmtId="0" fontId="1" fillId="2" borderId="0" xfId="0" applyFont="1" applyFill="1" applyBorder="1" applyAlignment="1">
      <alignment horizontal="center" vertical="center" wrapText="1"/>
      <protection/>
    </xf>
    <xf numFmtId="0" fontId="1" fillId="2" borderId="0" xfId="0" applyFont="1" applyFill="1" applyBorder="1" applyAlignment="1">
      <alignment horizontal="center" vertical="center" wrapText="1"/>
      <protection/>
    </xf>
    <xf numFmtId="0" fontId="2" fillId="3" borderId="1" xfId="0" applyFont="1" applyFill="1" applyBorder="1" applyAlignment="1">
      <alignment horizontal="general" vertical="center"/>
      <protection/>
    </xf>
    <xf numFmtId="0" fontId="3" fillId="0" borderId="0" xfId="0" applyFont="1" applyBorder="1" applyAlignment="1">
      <alignment horizontal="center" vertical="top"/>
      <protection/>
    </xf>
    <xf numFmtId="0" fontId="2" fillId="4" borderId="1" xfId="0" applyFont="1" applyFill="1" applyBorder="1" applyAlignment="1">
      <alignment horizontal="left" vertical="center"/>
      <protection/>
    </xf>
    <xf numFmtId="0" fontId="4" fillId="0" borderId="0" xfId="0" applyFont="1" applyBorder="1" applyAlignment="1">
      <alignment horizontal="left" vertical="center"/>
      <protection/>
    </xf>
    <xf numFmtId="0" fontId="3" fillId="0" borderId="0" xfId="0" applyFont="1" applyBorder="1" applyAlignment="1">
      <alignment horizontal="left" vertical="center"/>
      <protection/>
    </xf>
    <xf numFmtId="1" fontId="0" fillId="0" borderId="0" xfId="0" applyNumberFormat="1" applyFont="1" applyBorder="1" applyAlignment="1">
      <alignment horizontal="general" vertical="bottom"/>
      <protection/>
    </xf>
    <xf numFmtId="0" fontId="3" fillId="5" borderId="0" xfId="0" applyFont="1" applyFill="1" applyBorder="1" applyAlignment="1">
      <alignment horizontal="center" vertical="top"/>
      <protection/>
    </xf>
    <xf numFmtId="0" fontId="0" fillId="5" borderId="0" xfId="0" applyFont="1" applyFill="1" applyBorder="1" applyAlignment="1">
      <alignment horizontal="general" vertical="bottom"/>
      <protection/>
    </xf>
    <xf numFmtId="0" fontId="0" fillId="0" borderId="0" xfId="0" applyFont="1" applyBorder="1" applyAlignment="1">
      <alignment horizontal="general" vertical="bottom"/>
      <protection/>
    </xf>
    <xf numFmtId="0" fontId="0" fillId="5" borderId="0" xfId="0" applyFont="1" applyFill="1" applyBorder="1" applyAlignment="1">
      <alignment horizontal="general" vertical="bottom"/>
      <protection/>
    </xf>
    <xf numFmtId="0" fontId="0" fillId="6" borderId="0" xfId="0" applyFont="1" applyFill="1" applyBorder="1" applyAlignment="1">
      <alignment horizontal="general" vertical="bottom"/>
      <protection/>
    </xf>
    <xf numFmtId="0" fontId="4" fillId="7" borderId="0" xfId="0" applyFont="1" applyFill="1" applyBorder="1" applyAlignment="1">
      <alignment horizontal="left" vertical="center"/>
      <protection/>
    </xf>
    <xf numFmtId="0" fontId="3" fillId="6" borderId="2" xfId="0" applyFont="1" applyFill="1" applyBorder="1" applyAlignment="1">
      <alignment horizontal="general" vertical="top" wrapText="1"/>
      <protection/>
    </xf>
    <xf numFmtId="1" fontId="3" fillId="6" borderId="2" xfId="0" applyNumberFormat="1" applyFont="1" applyFill="1" applyBorder="1" applyAlignment="1">
      <alignment horizontal="center" vertical="top" wrapText="1"/>
      <protection/>
    </xf>
    <xf numFmtId="2" fontId="3" fillId="6" borderId="2" xfId="0" applyNumberFormat="1" applyFont="1" applyFill="1" applyBorder="1" applyAlignment="1">
      <alignment horizontal="center" vertical="top"/>
      <protection/>
    </xf>
    <xf numFmtId="0" fontId="3" fillId="6" borderId="2" xfId="0" applyFont="1" applyFill="1" applyBorder="1" applyAlignment="1">
      <alignment horizontal="center" vertical="top"/>
      <protection/>
    </xf>
    <xf numFmtId="0" fontId="3" fillId="6" borderId="3" xfId="0" applyFont="1" applyFill="1" applyBorder="1" applyAlignment="1">
      <alignment horizontal="center" vertical="top"/>
      <protection/>
    </xf>
    <xf numFmtId="0" fontId="3" fillId="6" borderId="4" xfId="0" applyFont="1" applyFill="1" applyBorder="1" applyAlignment="1">
      <alignment horizontal="center" vertical="top"/>
      <protection/>
    </xf>
    <xf numFmtId="0" fontId="3" fillId="8" borderId="2" xfId="0" applyFont="1" applyFill="1" applyBorder="1" applyAlignment="1">
      <alignment horizontal="general" vertical="top" wrapText="1"/>
      <protection/>
    </xf>
    <xf numFmtId="1" fontId="3" fillId="8" borderId="2" xfId="0" applyNumberFormat="1" applyFont="1" applyFill="1" applyBorder="1" applyAlignment="1">
      <alignment horizontal="center" vertical="top" wrapText="1"/>
      <protection/>
    </xf>
    <xf numFmtId="0" fontId="3" fillId="6" borderId="5" xfId="0" applyFont="1" applyFill="1" applyBorder="1" applyAlignment="1">
      <alignment horizontal="center" vertical="top"/>
      <protection/>
    </xf>
    <xf numFmtId="2" fontId="5" fillId="6" borderId="2" xfId="0" applyNumberFormat="1" applyFont="1" applyFill="1" applyBorder="1" applyAlignment="1">
      <alignment horizontal="center" vertical="top"/>
      <protection/>
    </xf>
    <xf numFmtId="0" fontId="0" fillId="6" borderId="2" xfId="0" applyFill="1" applyBorder="1" applyAlignment="1">
      <alignment horizontal="general" vertical="bottom"/>
      <protection/>
    </xf>
    <xf numFmtId="0" fontId="0" fillId="6" borderId="0" xfId="0" applyFont="1" applyFill="1" applyBorder="1" applyAlignment="1">
      <alignment horizontal="general" vertical="bottom"/>
      <protection/>
    </xf>
    <xf numFmtId="1" fontId="0" fillId="6" borderId="0" xfId="0" applyNumberFormat="1" applyFont="1" applyFill="1" applyBorder="1" applyAlignment="1">
      <alignment horizontal="general" vertical="bottom"/>
      <protection/>
    </xf>
    <xf numFmtId="0" fontId="3" fillId="6" borderId="6" xfId="0" applyFont="1" applyFill="1" applyBorder="1" applyAlignment="1">
      <alignment horizontal="center" vertical="top"/>
      <protection/>
    </xf>
    <xf numFmtId="0" fontId="3" fillId="6" borderId="7" xfId="0" applyFont="1" applyFill="1" applyBorder="1" applyAlignment="1">
      <alignment horizontal="center" vertical="top"/>
      <protection/>
    </xf>
    <xf numFmtId="2" fontId="3" fillId="6" borderId="8" xfId="0" applyNumberFormat="1" applyFont="1" applyFill="1" applyBorder="1" applyAlignment="1">
      <alignment horizontal="center" vertical="top"/>
      <protection/>
    </xf>
    <xf numFmtId="2" fontId="3" fillId="6" borderId="9" xfId="0" applyNumberFormat="1" applyFont="1" applyFill="1" applyBorder="1" applyAlignment="1">
      <alignment horizontal="center" vertical="top"/>
      <protection/>
    </xf>
    <xf numFmtId="2" fontId="3" fillId="6" borderId="6" xfId="0" applyNumberFormat="1" applyFont="1" applyFill="1" applyBorder="1" applyAlignment="1">
      <alignment horizontal="center" vertical="top"/>
      <protection/>
    </xf>
    <xf numFmtId="2" fontId="3" fillId="6" borderId="10" xfId="0" applyNumberFormat="1" applyFont="1" applyFill="1" applyBorder="1" applyAlignment="1">
      <alignment horizontal="center" vertical="top"/>
      <protection/>
    </xf>
    <xf numFmtId="2" fontId="3" fillId="6" borderId="11" xfId="0" applyNumberFormat="1" applyFont="1" applyFill="1" applyBorder="1" applyAlignment="1">
      <alignment horizontal="center" vertical="top"/>
      <protection/>
    </xf>
    <xf numFmtId="2" fontId="3" fillId="6" borderId="7" xfId="0" applyNumberFormat="1" applyFont="1" applyFill="1" applyBorder="1" applyAlignment="1">
      <alignment horizontal="center" vertical="top"/>
      <protection/>
    </xf>
    <xf numFmtId="2" fontId="0" fillId="6" borderId="2" xfId="0" applyNumberFormat="1" applyFill="1" applyBorder="1" applyAlignment="1">
      <alignment horizontal="center" vertical="center"/>
      <protection/>
    </xf>
    <xf numFmtId="2" fontId="3" fillId="6" borderId="2" xfId="0" applyNumberFormat="1" applyFont="1" applyFill="1" applyBorder="1" applyAlignment="1">
      <alignment horizontal="center" vertical="top"/>
      <protection/>
    </xf>
    <xf numFmtId="2" fontId="0" fillId="6" borderId="12" xfId="0" applyNumberFormat="1" applyFill="1" applyBorder="1" applyAlignment="1">
      <alignment horizontal="center" vertical="center" wrapText="1"/>
      <protection/>
    </xf>
    <xf numFmtId="2" fontId="3" fillId="6" borderId="2" xfId="0" applyNumberFormat="1" applyFont="1" applyFill="1" applyBorder="1" applyAlignment="1">
      <alignment horizontal="center" vertical="top"/>
      <protection/>
    </xf>
    <xf numFmtId="2" fontId="3" fillId="6" borderId="2" xfId="0" applyNumberFormat="1" applyFont="1" applyFill="1" applyBorder="1" applyAlignment="1">
      <alignment horizontal="center" vertical="top"/>
      <protection/>
    </xf>
    <xf numFmtId="2" fontId="0" fillId="6" borderId="2" xfId="0" applyNumberFormat="1" applyFont="1" applyFill="1" applyBorder="1" applyAlignment="1">
      <alignment horizontal="general" vertical="bottom"/>
      <protection/>
    </xf>
    <xf numFmtId="2" fontId="3" fillId="6" borderId="7" xfId="0" applyNumberFormat="1" applyFont="1" applyFill="1" applyBorder="1" applyAlignment="1">
      <alignment horizontal="center" vertical="top"/>
      <protection/>
    </xf>
    <xf numFmtId="2" fontId="3" fillId="6" borderId="7" xfId="0" applyNumberFormat="1" applyFont="1" applyFill="1" applyBorder="1" applyAlignment="1">
      <alignment horizontal="center" vertical="top"/>
      <protection/>
    </xf>
    <xf numFmtId="2" fontId="3" fillId="6" borderId="13" xfId="0" applyNumberFormat="1" applyFont="1" applyFill="1" applyBorder="1" applyAlignment="1">
      <alignment horizontal="center" vertical="top"/>
      <protection/>
    </xf>
    <xf numFmtId="2" fontId="3" fillId="6" borderId="14" xfId="0" applyNumberFormat="1" applyFont="1" applyFill="1" applyBorder="1" applyAlignment="1">
      <alignment horizontal="center" vertical="top"/>
      <protection/>
    </xf>
    <xf numFmtId="0" fontId="3" fillId="6" borderId="9" xfId="0" applyFont="1" applyFill="1" applyBorder="1" applyAlignment="1">
      <alignment horizontal="general" vertical="top" wrapText="1"/>
      <protection/>
    </xf>
    <xf numFmtId="0" fontId="3" fillId="6" borderId="7" xfId="0" applyFont="1" applyFill="1" applyBorder="1" applyAlignment="1">
      <alignment horizontal="general" vertical="top" wrapText="1"/>
      <protection/>
    </xf>
    <xf numFmtId="1" fontId="3" fillId="6" borderId="7" xfId="0" applyNumberFormat="1" applyFont="1" applyFill="1" applyBorder="1" applyAlignment="1">
      <alignment horizontal="center" vertical="top" wrapText="1"/>
      <protection/>
    </xf>
    <xf numFmtId="0" fontId="3" fillId="6" borderId="12" xfId="0" applyFont="1" applyFill="1" applyBorder="1" applyAlignment="1">
      <alignment horizontal="center" vertical="top"/>
      <protection/>
    </xf>
    <xf numFmtId="0" fontId="3" fillId="6" borderId="15" xfId="0" applyFont="1" applyFill="1" applyBorder="1" applyAlignment="1">
      <alignment horizontal="center" vertical="top"/>
      <protection/>
    </xf>
    <xf numFmtId="0" fontId="2" fillId="9" borderId="16" xfId="0" applyFont="1" applyFill="1" applyBorder="1" applyAlignment="1">
      <alignment horizontal="left" vertical="center"/>
      <protection/>
    </xf>
    <xf numFmtId="0" fontId="2" fillId="10" borderId="16" xfId="0" applyFont="1" applyFill="1" applyBorder="1" applyAlignment="1">
      <alignment horizontal="general" vertical="center"/>
      <protection/>
    </xf>
    <xf numFmtId="0" fontId="2" fillId="10" borderId="17" xfId="0" applyFont="1" applyFill="1" applyBorder="1" applyAlignment="1">
      <alignment horizontal="center" vertical="center"/>
      <protection/>
    </xf>
    <xf numFmtId="0" fontId="0" fillId="6" borderId="2" xfId="0" applyFont="1" applyFill="1" applyBorder="1" applyAlignment="1">
      <alignment horizontal="general" vertical="bottom"/>
      <protection/>
    </xf>
    <xf numFmtId="0" fontId="1" fillId="2" borderId="0" xfId="0" applyFont="1" applyFill="1" applyBorder="1" applyAlignment="1">
      <alignment horizontal="center" vertical="center" wrapText="1"/>
      <protection/>
    </xf>
    <xf numFmtId="2" fontId="3" fillId="6" borderId="9" xfId="0" applyNumberFormat="1" applyFont="1" applyFill="1" applyBorder="1" applyAlignment="1">
      <alignment horizontal="center" vertical="top"/>
      <protection/>
    </xf>
    <xf numFmtId="2" fontId="0" fillId="6" borderId="18" xfId="0" applyNumberFormat="1" applyFill="1" applyBorder="1" applyAlignment="1">
      <alignment horizontal="center" vertical="center" wrapText="1"/>
      <protection/>
    </xf>
    <xf numFmtId="2" fontId="3" fillId="6" borderId="9" xfId="0" applyNumberFormat="1" applyFont="1" applyFill="1" applyBorder="1" applyAlignment="1">
      <alignment horizontal="center" vertical="top"/>
      <protection/>
    </xf>
    <xf numFmtId="2" fontId="0" fillId="6" borderId="9" xfId="0" applyNumberFormat="1" applyFont="1" applyFill="1" applyBorder="1" applyAlignment="1">
      <alignment horizontal="general" vertical="bottom"/>
      <protection/>
    </xf>
    <xf numFmtId="0" fontId="3" fillId="6" borderId="2" xfId="0" applyFont="1" applyFill="1" applyBorder="1" applyAlignment="1">
      <alignment horizontal="general" vertical="top" wrapText="1"/>
      <protection/>
    </xf>
    <xf numFmtId="2" fontId="3" fillId="11" borderId="12" xfId="0" applyNumberFormat="1" applyFont="1" applyFill="1" applyBorder="1" applyAlignment="1">
      <alignment horizontal="center" vertical="top"/>
      <protection/>
    </xf>
    <xf numFmtId="2" fontId="3" fillId="11" borderId="15" xfId="0" applyNumberFormat="1" applyFont="1" applyFill="1" applyBorder="1" applyAlignment="1">
      <alignment horizontal="center" vertical="top"/>
      <protection/>
    </xf>
    <xf numFmtId="2" fontId="3" fillId="11" borderId="11" xfId="0" applyNumberFormat="1" applyFont="1" applyFill="1" applyBorder="1" applyAlignment="1">
      <alignment horizontal="center" vertical="top"/>
      <protection/>
    </xf>
    <xf numFmtId="0" fontId="0" fillId="11" borderId="2" xfId="0" applyFont="1" applyFill="1" applyBorder="1" applyAlignment="1">
      <alignment horizontal="general" vertical="center" wrapText="1"/>
      <protection/>
    </xf>
    <xf numFmtId="1" fontId="0" fillId="11" borderId="2" xfId="0" applyNumberFormat="1" applyFont="1" applyFill="1" applyBorder="1" applyAlignment="1">
      <alignment horizontal="center" vertical="center" wrapText="1"/>
      <protection/>
    </xf>
    <xf numFmtId="2" fontId="0" fillId="11" borderId="2" xfId="0" applyNumberFormat="1" applyFont="1" applyFill="1" applyBorder="1" applyAlignment="1">
      <alignment horizontal="center" vertical="center" wrapText="1"/>
      <protection/>
    </xf>
    <xf numFmtId="2" fontId="3" fillId="11" borderId="2" xfId="0" applyNumberFormat="1" applyFont="1" applyFill="1" applyBorder="1" applyAlignment="1">
      <alignment horizontal="center" vertical="top"/>
      <protection/>
    </xf>
    <xf numFmtId="2" fontId="3" fillId="11" borderId="3" xfId="0" applyNumberFormat="1" applyFont="1" applyFill="1" applyBorder="1" applyAlignment="1">
      <alignment horizontal="center" vertical="top"/>
      <protection/>
    </xf>
    <xf numFmtId="2" fontId="3" fillId="11" borderId="4" xfId="0" applyNumberFormat="1" applyFont="1" applyFill="1" applyBorder="1" applyAlignment="1">
      <alignment horizontal="center" vertical="top"/>
      <protection/>
    </xf>
    <xf numFmtId="2" fontId="3" fillId="11" borderId="8" xfId="0" applyNumberFormat="1" applyFont="1" applyFill="1" applyBorder="1" applyAlignment="1">
      <alignment horizontal="center" vertical="top"/>
      <protection/>
    </xf>
    <xf numFmtId="0" fontId="0" fillId="0" borderId="0" xfId="0" applyFont="1" applyBorder="1" applyAlignment="1">
      <alignment horizontal="general" vertical="bottom"/>
      <protection/>
    </xf>
    <xf numFmtId="2" fontId="4" fillId="0" borderId="16" xfId="0" applyNumberFormat="1" applyFont="1" applyBorder="1" applyAlignment="1">
      <alignment horizontal="left" vertical="center"/>
      <protection/>
    </xf>
    <xf numFmtId="0" fontId="3" fillId="0" borderId="19" xfId="0" applyFont="1" applyBorder="1" applyAlignment="1">
      <alignment horizontal="general" vertical="bottom"/>
      <protection/>
    </xf>
    <xf numFmtId="0" fontId="6" fillId="0" borderId="0" xfId="0" applyFont="1" applyBorder="1" applyAlignment="1">
      <alignment horizontal="right" vertical="center"/>
      <protection/>
    </xf>
    <xf numFmtId="0" fontId="6" fillId="0" borderId="20" xfId="0" applyFont="1" applyBorder="1" applyAlignment="1">
      <alignment horizontal="right" vertical="center"/>
      <protection/>
    </xf>
    <xf numFmtId="2" fontId="3" fillId="6" borderId="12" xfId="0" applyNumberFormat="1" applyFont="1" applyFill="1" applyBorder="1" applyAlignment="1">
      <alignment horizontal="center" vertical="top"/>
      <protection/>
    </xf>
    <xf numFmtId="2" fontId="3" fillId="6" borderId="3" xfId="0" applyNumberFormat="1" applyFont="1" applyFill="1" applyBorder="1" applyAlignment="1">
      <alignment horizontal="center" vertical="top"/>
      <protection/>
    </xf>
    <xf numFmtId="2" fontId="3" fillId="6" borderId="18" xfId="0" applyNumberFormat="1" applyFont="1" applyFill="1" applyBorder="1" applyAlignment="1">
      <alignment horizontal="center" vertical="top"/>
      <protection/>
    </xf>
    <xf numFmtId="0" fontId="1" fillId="2" borderId="0" xfId="0" applyFont="1" applyFill="1" applyBorder="1" applyAlignment="1">
      <alignment horizontal="center" vertical="center" wrapText="1"/>
      <protection/>
    </xf>
    <xf numFmtId="0" fontId="7" fillId="2" borderId="0" xfId="0" applyFont="1" applyFill="1" applyBorder="1" applyAlignment="1">
      <alignment horizontal="center" vertical="center" wrapText="1"/>
      <protection/>
    </xf>
    <xf numFmtId="1" fontId="0" fillId="12" borderId="21" xfId="0" applyNumberFormat="1" applyFont="1" applyFill="1" applyBorder="1" applyAlignment="1">
      <alignment horizontal="center" vertical="center"/>
      <protection/>
    </xf>
    <xf numFmtId="0" fontId="8" fillId="13" borderId="0" xfId="0" applyFont="1" applyFill="1" applyBorder="1" applyAlignment="1">
      <alignment horizontal="center" vertical="center" wrapText="1"/>
      <protection/>
    </xf>
    <xf numFmtId="0" fontId="8" fillId="13" borderId="0" xfId="0" applyFont="1" applyFill="1" applyBorder="1" applyAlignment="1">
      <alignment horizontal="center" vertical="center" wrapText="1"/>
      <protection/>
    </xf>
    <xf numFmtId="1" fontId="0" fillId="14" borderId="21" xfId="0" applyNumberFormat="1" applyFont="1" applyFill="1" applyBorder="1" applyAlignment="1">
      <alignment horizontal="center" vertical="center"/>
      <protection/>
    </xf>
    <xf numFmtId="164" fontId="2" fillId="10" borderId="17" xfId="0" applyNumberFormat="1" applyFont="1" applyFill="1" applyBorder="1" applyAlignment="1">
      <alignment horizontal="center" vertical="center"/>
      <protection/>
    </xf>
    <xf numFmtId="0" fontId="9" fillId="6" borderId="22" xfId="0" applyFont="1" applyFill="1" applyBorder="1" applyAlignment="1">
      <alignment horizontal="right" vertical="bottom"/>
      <protection/>
    </xf>
    <xf numFmtId="0" fontId="9" fillId="6" borderId="23" xfId="0" applyFont="1" applyFill="1" applyBorder="1" applyAlignment="1">
      <alignment horizontal="right" vertical="bottom"/>
      <protection/>
    </xf>
    <xf numFmtId="0" fontId="9" fillId="6" borderId="24" xfId="0" applyFont="1" applyFill="1" applyBorder="1" applyAlignment="1">
      <alignment horizontal="right" vertical="bottom"/>
      <protection/>
    </xf>
    <xf numFmtId="2" fontId="0" fillId="14" borderId="21" xfId="0" applyNumberFormat="1" applyFont="1" applyFill="1" applyBorder="1" applyAlignment="1">
      <alignment horizontal="center" vertical="center"/>
      <protection/>
    </xf>
    <xf numFmtId="1" fontId="3" fillId="6" borderId="9" xfId="0" applyNumberFormat="1" applyFont="1" applyFill="1" applyBorder="1" applyAlignment="1">
      <alignment horizontal="center" vertical="top" wrapText="1"/>
      <protection/>
    </xf>
    <xf numFmtId="0" fontId="3" fillId="6" borderId="9" xfId="0" applyFont="1" applyFill="1" applyBorder="1" applyAlignment="1">
      <alignment horizontal="center" vertical="top"/>
      <protection/>
    </xf>
    <xf numFmtId="1" fontId="0" fillId="12" borderId="25" xfId="0" applyNumberFormat="1" applyFont="1" applyFill="1" applyBorder="1" applyAlignment="1">
      <alignment horizontal="center" vertical="center"/>
      <protection/>
    </xf>
    <xf numFmtId="1" fontId="0" fillId="14" borderId="25" xfId="0" applyNumberFormat="1" applyFont="1" applyFill="1" applyBorder="1" applyAlignment="1">
      <alignment horizontal="center" vertical="center"/>
      <protection/>
    </xf>
    <xf numFmtId="2" fontId="0" fillId="14" borderId="25" xfId="0" applyNumberFormat="1" applyFont="1" applyFill="1" applyBorder="1" applyAlignment="1">
      <alignment horizontal="center" vertical="center"/>
      <protection/>
    </xf>
    <xf numFmtId="1" fontId="3" fillId="6" borderId="7" xfId="0" applyNumberFormat="1" applyFont="1" applyFill="1" applyBorder="1" applyAlignment="1">
      <alignment horizontal="center" vertical="top" wrapText="1"/>
      <protection/>
    </xf>
    <xf numFmtId="2" fontId="3" fillId="6" borderId="7" xfId="0" applyNumberFormat="1" applyFont="1" applyFill="1" applyBorder="1" applyAlignment="1">
      <alignment horizontal="center" vertical="top"/>
      <protection/>
    </xf>
    <xf numFmtId="0" fontId="3" fillId="6" borderId="7" xfId="0" applyFont="1" applyFill="1" applyBorder="1" applyAlignment="1">
      <alignment horizontal="center" vertical="top"/>
      <protection/>
    </xf>
    <xf numFmtId="1" fontId="0" fillId="12" borderId="26" xfId="0" applyNumberFormat="1" applyFont="1" applyFill="1" applyBorder="1" applyAlignment="1">
      <alignment horizontal="center" vertical="center"/>
      <protection/>
    </xf>
    <xf numFmtId="1" fontId="0" fillId="14" borderId="26" xfId="0" applyNumberFormat="1" applyFont="1" applyFill="1" applyBorder="1" applyAlignment="1">
      <alignment horizontal="center" vertical="center"/>
      <protection/>
    </xf>
    <xf numFmtId="2" fontId="0" fillId="14" borderId="26" xfId="0" applyNumberFormat="1" applyFont="1" applyFill="1" applyBorder="1" applyAlignment="1">
      <alignment horizontal="center" vertical="center"/>
      <protection/>
    </xf>
    <xf numFmtId="1" fontId="0" fillId="15" borderId="23" xfId="0" applyNumberFormat="1" applyFont="1" applyFill="1" applyBorder="1" applyAlignment="1">
      <alignment horizontal="general" vertical="center"/>
      <protection/>
    </xf>
    <xf numFmtId="1" fontId="0" fillId="15" borderId="24" xfId="0" applyNumberFormat="1" applyFont="1" applyFill="1" applyBorder="1" applyAlignment="1">
      <alignment horizontal="general" vertical="center"/>
      <protection/>
    </xf>
    <xf numFmtId="1" fontId="0" fillId="15" borderId="27" xfId="0" applyNumberFormat="1" applyFont="1" applyFill="1" applyBorder="1" applyAlignment="1">
      <alignment horizontal="general" vertical="center"/>
      <protection/>
    </xf>
    <xf numFmtId="0" fontId="2" fillId="10" borderId="0" xfId="0" applyFont="1" applyFill="1" applyBorder="1" applyAlignment="1">
      <alignment horizontal="general" vertical="center"/>
      <protection/>
    </xf>
    <xf numFmtId="0" fontId="3" fillId="6" borderId="9" xfId="0" applyFont="1" applyFill="1" applyBorder="1" applyAlignment="1">
      <alignment horizontal="general" vertical="top" wrapText="1"/>
      <protection/>
    </xf>
    <xf numFmtId="0" fontId="3" fillId="6" borderId="7" xfId="0" applyFont="1" applyFill="1" applyBorder="1" applyAlignment="1">
      <alignment horizontal="general" vertical="top" wrapText="1"/>
      <protection/>
    </xf>
    <xf numFmtId="0" fontId="2" fillId="16" borderId="23" xfId="0" applyFont="1" applyFill="1" applyBorder="1" applyAlignment="1">
      <alignment horizontal="general" vertical="center"/>
      <protection/>
    </xf>
    <xf numFmtId="0" fontId="2" fillId="16" borderId="24" xfId="0" applyFont="1" applyFill="1" applyBorder="1" applyAlignment="1">
      <alignment horizontal="general" vertical="center"/>
      <protection/>
    </xf>
    <xf numFmtId="0" fontId="2" fillId="16" borderId="27" xfId="0" applyFont="1" applyFill="1" applyBorder="1" applyAlignment="1">
      <alignment horizontal="general" vertical="center"/>
      <protection/>
    </xf>
    <xf numFmtId="0" fontId="2" fillId="17" borderId="23" xfId="0" applyFont="1" applyFill="1" applyBorder="1" applyAlignment="1">
      <alignment horizontal="general" vertical="center"/>
      <protection/>
    </xf>
    <xf numFmtId="0" fontId="2" fillId="17" borderId="24" xfId="0" applyFont="1" applyFill="1" applyBorder="1" applyAlignment="1">
      <alignment horizontal="general" vertical="center"/>
      <protection/>
    </xf>
    <xf numFmtId="0" fontId="2" fillId="17" borderId="27" xfId="0" applyFont="1" applyFill="1" applyBorder="1" applyAlignment="1">
      <alignment horizontal="general" vertical="center"/>
      <protection/>
    </xf>
    <xf numFmtId="0" fontId="2" fillId="18" borderId="23" xfId="0" applyFont="1" applyFill="1" applyBorder="1" applyAlignment="1">
      <alignment horizontal="general" vertical="center"/>
      <protection/>
    </xf>
    <xf numFmtId="0" fontId="2" fillId="18" borderId="24" xfId="0" applyFont="1" applyFill="1" applyBorder="1" applyAlignment="1">
      <alignment horizontal="general" vertical="center"/>
      <protection/>
    </xf>
    <xf numFmtId="0" fontId="2" fillId="18" borderId="27" xfId="0" applyFont="1" applyFill="1" applyBorder="1" applyAlignment="1">
      <alignment horizontal="general" vertical="center"/>
      <protection/>
    </xf>
    <xf numFmtId="0" fontId="2" fillId="19" borderId="23" xfId="0" applyFont="1" applyFill="1" applyBorder="1" applyAlignment="1">
      <alignment horizontal="general" vertical="center"/>
      <protection/>
    </xf>
    <xf numFmtId="0" fontId="2" fillId="19" borderId="24" xfId="0" applyFont="1" applyFill="1" applyBorder="1" applyAlignment="1">
      <alignment horizontal="general" vertical="center"/>
      <protection/>
    </xf>
    <xf numFmtId="0" fontId="2" fillId="19" borderId="27" xfId="0" applyFont="1" applyFill="1" applyBorder="1" applyAlignment="1">
      <alignment horizontal="general" vertical="center"/>
      <protection/>
    </xf>
    <xf numFmtId="0" fontId="2" fillId="20" borderId="23" xfId="0" applyFont="1" applyFill="1" applyBorder="1" applyAlignment="1">
      <alignment horizontal="general" vertical="center"/>
      <protection/>
    </xf>
    <xf numFmtId="0" fontId="2" fillId="20" borderId="24" xfId="0" applyFont="1" applyFill="1" applyBorder="1" applyAlignment="1">
      <alignment horizontal="general" vertical="center"/>
      <protection/>
    </xf>
    <xf numFmtId="0" fontId="2" fillId="20" borderId="27" xfId="0" applyFont="1" applyFill="1" applyBorder="1" applyAlignment="1">
      <alignment horizontal="general" vertical="center"/>
      <protection/>
    </xf>
    <xf numFmtId="0" fontId="2" fillId="21" borderId="23" xfId="0" applyFont="1" applyFill="1" applyBorder="1" applyAlignment="1">
      <alignment horizontal="general" vertical="center"/>
      <protection/>
    </xf>
    <xf numFmtId="0" fontId="2" fillId="21" borderId="24" xfId="0" applyFont="1" applyFill="1" applyBorder="1" applyAlignment="1">
      <alignment horizontal="general" vertical="center"/>
      <protection/>
    </xf>
    <xf numFmtId="0" fontId="2" fillId="21" borderId="27" xfId="0" applyFont="1" applyFill="1" applyBorder="1" applyAlignment="1">
      <alignment horizontal="general" vertical="center"/>
      <protection/>
    </xf>
    <xf numFmtId="0" fontId="2" fillId="22" borderId="23" xfId="0" applyFont="1" applyFill="1" applyBorder="1" applyAlignment="1">
      <alignment horizontal="general" vertical="center"/>
      <protection/>
    </xf>
    <xf numFmtId="0" fontId="2" fillId="22" borderId="24" xfId="0" applyFont="1" applyFill="1" applyBorder="1" applyAlignment="1">
      <alignment horizontal="general" vertical="center"/>
      <protection/>
    </xf>
    <xf numFmtId="0" fontId="2" fillId="22" borderId="27" xfId="0" applyFont="1" applyFill="1" applyBorder="1" applyAlignment="1">
      <alignment horizontal="general" vertical="center"/>
      <protection/>
    </xf>
    <xf numFmtId="0" fontId="2" fillId="23" borderId="23" xfId="0" applyFont="1" applyFill="1" applyBorder="1" applyAlignment="1">
      <alignment horizontal="general" vertical="center"/>
      <protection/>
    </xf>
    <xf numFmtId="0" fontId="2" fillId="23" borderId="24" xfId="0" applyFont="1" applyFill="1" applyBorder="1" applyAlignment="1">
      <alignment horizontal="general" vertical="center"/>
      <protection/>
    </xf>
    <xf numFmtId="0" fontId="2" fillId="23" borderId="27" xfId="0" applyFont="1" applyFill="1" applyBorder="1" applyAlignment="1">
      <alignment horizontal="general" vertical="center"/>
      <protection/>
    </xf>
    <xf numFmtId="0" fontId="0" fillId="11" borderId="7" xfId="0" applyFont="1" applyFill="1" applyBorder="1" applyAlignment="1">
      <alignment horizontal="general" vertical="center" wrapText="1"/>
      <protection/>
    </xf>
    <xf numFmtId="1" fontId="0" fillId="11" borderId="7" xfId="0" applyNumberFormat="1" applyFont="1" applyFill="1" applyBorder="1" applyAlignment="1">
      <alignment horizontal="center" vertical="center" wrapText="1"/>
      <protection/>
    </xf>
    <xf numFmtId="2" fontId="0" fillId="11" borderId="7" xfId="0" applyNumberFormat="1" applyFont="1" applyFill="1" applyBorder="1" applyAlignment="1">
      <alignment horizontal="center" vertical="center" wrapText="1"/>
      <protection/>
    </xf>
    <xf numFmtId="2" fontId="3" fillId="11" borderId="7" xfId="0" applyNumberFormat="1" applyFont="1" applyFill="1" applyBorder="1" applyAlignment="1">
      <alignment horizontal="center" vertical="top"/>
      <protection/>
    </xf>
    <xf numFmtId="0" fontId="9" fillId="24" borderId="23" xfId="0" applyFont="1" applyFill="1" applyBorder="1" applyAlignment="1">
      <alignment horizontal="general" vertical="bottom"/>
      <protection/>
    </xf>
    <xf numFmtId="0" fontId="9" fillId="24" borderId="24" xfId="0" applyFont="1" applyFill="1" applyBorder="1" applyAlignment="1">
      <alignment horizontal="general" vertical="bottom"/>
      <protection/>
    </xf>
    <xf numFmtId="0" fontId="9" fillId="24" borderId="27" xfId="0" applyFont="1" applyFill="1" applyBorder="1" applyAlignment="1">
      <alignment horizontal="general" vertical="bottom"/>
      <protection/>
    </xf>
    <xf numFmtId="0" fontId="0" fillId="6" borderId="7" xfId="0" applyFill="1" applyBorder="1" applyAlignment="1">
      <alignment horizontal="general" vertical="bottom"/>
      <protection/>
    </xf>
    <xf numFmtId="2" fontId="0" fillId="6" borderId="7" xfId="0" applyNumberFormat="1" applyFill="1" applyBorder="1" applyAlignment="1">
      <alignment horizontal="center" vertical="center"/>
      <protection/>
    </xf>
    <xf numFmtId="0" fontId="9" fillId="25" borderId="24" xfId="0" applyFont="1" applyFill="1" applyBorder="1" applyAlignment="1">
      <alignment horizontal="general" vertical="center" wrapText="1"/>
      <protection/>
    </xf>
    <xf numFmtId="0" fontId="9" fillId="25" borderId="27" xfId="0" applyFont="1" applyFill="1" applyBorder="1" applyAlignment="1">
      <alignment horizontal="general" vertical="center" wrapText="1"/>
      <protection/>
    </xf>
    <xf numFmtId="0" fontId="9" fillId="25" borderId="23" xfId="0" applyFont="1" applyFill="1" applyBorder="1" applyAlignment="1">
      <alignment horizontal="center" vertical="center" wrapText="1"/>
      <protection/>
    </xf>
    <xf numFmtId="0" fontId="9" fillId="25" borderId="24" xfId="0" applyFont="1" applyFill="1" applyBorder="1" applyAlignment="1">
      <alignment horizontal="center" vertical="center" wrapText="1"/>
      <protection/>
    </xf>
    <xf numFmtId="0" fontId="9" fillId="6" borderId="24" xfId="0" applyFont="1" applyFill="1" applyBorder="1" applyAlignment="1">
      <alignment horizontal="center" vertical="bottom"/>
      <protection/>
    </xf>
    <xf numFmtId="0" fontId="9" fillId="6" borderId="23" xfId="0" applyFont="1" applyFill="1" applyBorder="1" applyAlignment="1">
      <alignment horizontal="center" vertical="bottom"/>
      <protection/>
    </xf>
    <xf numFmtId="1" fontId="0" fillId="6" borderId="0" xfId="0" applyNumberFormat="1" applyFont="1" applyFill="1" applyBorder="1" applyAlignment="1">
      <alignment horizontal="general" vertical="bottom"/>
      <protection/>
    </xf>
    <xf numFmtId="0" fontId="9" fillId="6" borderId="28" xfId="0" applyFont="1" applyFill="1" applyBorder="1" applyAlignment="1">
      <alignment horizontal="right" vertical="bottom"/>
      <protection/>
    </xf>
    <xf numFmtId="164" fontId="0" fillId="0" borderId="29" xfId="0" applyNumberFormat="1" applyFont="1" applyBorder="1" applyAlignment="1">
      <alignment horizontal="center" vertical="center"/>
      <protection/>
    </xf>
    <xf numFmtId="165" fontId="0" fillId="0" borderId="30" xfId="0" applyNumberFormat="1" applyFont="1" applyBorder="1" applyAlignment="1">
      <alignment horizontal="center" vertical="center"/>
      <protection/>
    </xf>
    <xf numFmtId="165" fontId="0" fillId="0" borderId="31" xfId="0" applyNumberFormat="1" applyFont="1" applyBorder="1" applyAlignment="1">
      <alignment horizontal="center" vertical="center"/>
      <protection/>
    </xf>
    <xf numFmtId="165" fontId="0" fillId="0" borderId="32" xfId="0" applyNumberFormat="1" applyFont="1" applyBorder="1" applyAlignment="1">
      <alignment horizontal="center" vertical="center"/>
      <protection/>
    </xf>
    <xf numFmtId="164" fontId="0" fillId="0" borderId="33" xfId="0" applyNumberFormat="1" applyFont="1" applyBorder="1" applyAlignment="1">
      <alignment horizontal="center" vertical="center"/>
      <protection/>
    </xf>
    <xf numFmtId="1" fontId="2" fillId="10" borderId="17" xfId="0" applyNumberFormat="1" applyFont="1" applyFill="1" applyBorder="1" applyAlignment="1">
      <alignment horizontal="center" vertical="center"/>
      <protection/>
    </xf>
    <xf numFmtId="0" fontId="1" fillId="26" borderId="0" xfId="0" applyFont="1" applyFill="1" applyBorder="1" applyAlignment="1">
      <alignment horizontal="center" vertical="center" wrapText="1"/>
      <protection/>
    </xf>
    <xf numFmtId="0" fontId="3" fillId="6" borderId="9" xfId="0" applyFont="1" applyFill="1" applyBorder="1" applyAlignment="1">
      <alignment horizontal="general" vertical="bottom"/>
      <protection/>
    </xf>
    <xf numFmtId="1" fontId="3" fillId="6" borderId="9" xfId="0" applyNumberFormat="1" applyFont="1" applyFill="1" applyBorder="1" applyAlignment="1">
      <alignment horizontal="center" vertical="bottom"/>
      <protection/>
    </xf>
    <xf numFmtId="2" fontId="3" fillId="6" borderId="9" xfId="0" applyNumberFormat="1" applyFont="1" applyFill="1" applyBorder="1" applyAlignment="1">
      <alignment horizontal="center" vertical="top"/>
      <protection/>
    </xf>
    <xf numFmtId="0" fontId="3" fillId="6" borderId="9" xfId="0" applyFont="1" applyFill="1" applyBorder="1" applyAlignment="1">
      <alignment horizontal="center" vertical="top"/>
      <protection/>
    </xf>
    <xf numFmtId="0" fontId="3" fillId="6" borderId="6" xfId="0" applyFont="1" applyFill="1" applyBorder="1" applyAlignment="1">
      <alignment horizontal="center" vertical="top"/>
      <protection/>
    </xf>
    <xf numFmtId="0" fontId="3" fillId="6" borderId="5" xfId="0" applyFont="1" applyFill="1" applyBorder="1" applyAlignment="1">
      <alignment horizontal="center" vertical="top"/>
      <protection/>
    </xf>
    <xf numFmtId="2" fontId="3" fillId="6" borderId="10" xfId="0" applyNumberFormat="1" applyFont="1" applyFill="1" applyBorder="1" applyAlignment="1">
      <alignment horizontal="center" vertical="top"/>
      <protection/>
    </xf>
    <xf numFmtId="2" fontId="3" fillId="6" borderId="6" xfId="0" applyNumberFormat="1" applyFont="1" applyFill="1" applyBorder="1" applyAlignment="1">
      <alignment horizontal="center" vertical="top"/>
      <protection/>
    </xf>
    <xf numFmtId="0" fontId="0" fillId="8" borderId="7" xfId="0" applyFont="1" applyFill="1" applyBorder="1" applyAlignment="1">
      <alignment horizontal="general" vertical="top" wrapText="1"/>
      <protection/>
    </xf>
    <xf numFmtId="1" fontId="0" fillId="8" borderId="7" xfId="0" applyNumberFormat="1" applyFont="1" applyFill="1" applyBorder="1" applyAlignment="1">
      <alignment horizontal="center" vertical="top" wrapText="1"/>
      <protection/>
    </xf>
  </cellXfs>
  <cellStyles count="1">
    <cellStyle name="Normal" xfId="0" builtinId="0"/>
  </cellStyles>
  <tableStyles count="0" defaultTableStyle="TableStyleMedium2" defaultPivotStyle="PivotStyleLight16"/>
</styleSheet>
</file>

<file path=xl/_rels/workbook.xml.rels><?xml version='1.0' encoding='UTF-8' standalone='yes' ?><Relationships xmlns="http://schemas.openxmlformats.org/package/2006/relationships"><Relationship Id="rId1" Type="http://schemas.openxmlformats.org/officeDocument/2006/relationships/theme" Target="theme/theme1.xml" TargetMode="Internal" /><Relationship Id="rId2" Type="http://schemas.openxmlformats.org/officeDocument/2006/relationships/worksheet" Target="worksheets/sheet1.xml" TargetMode="Internal" /><Relationship Id="rId3" Type="http://schemas.openxmlformats.org/officeDocument/2006/relationships/styles" Target="styles.xml" TargetMode="Internal" /><Relationship Id="rId4" Type="http://schemas.openxmlformats.org/officeDocument/2006/relationships/sharedStrings" Target="sharedStrings.xml" TargetMode="Internal" 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Tibt" typeface="Microsoft Himalaya"/>
        <a:font script="Geor" typeface="Sylfaen"/>
        <a:font script="Khmr" typeface="MoolBoran"/>
        <a:font script="Beng" typeface="Vrinda"/>
        <a:font script="Taml" typeface="Latha"/>
        <a:font script="Hebr" typeface="Times New Roman"/>
        <a:font script="Syrc" typeface="Estrangelo Edessa"/>
        <a:font script="Laoo" typeface="DokChampa"/>
        <a:font script="Cher" typeface="Plantagenet Cherokee"/>
        <a:font script="Thaa" typeface="MV Boli"/>
        <a:font script="Sinh" typeface="Iskoola Pota"/>
        <a:font script="Thai" typeface="Tahoma"/>
        <a:font script="Cans" typeface="Euphemia"/>
        <a:font script="Mong" typeface="Mongolian Baiti"/>
        <a:font script="Knda" typeface="Tunga"/>
        <a:font script="Viet" typeface="Times New Roman"/>
        <a:font script="Deva" typeface="Mangal"/>
        <a:font script="Arab" typeface="Times New Roman"/>
        <a:font script="Orya" typeface="Kalinga"/>
        <a:font script="Jpan" typeface="游ゴシック Light"/>
        <a:font script="Hang" typeface="맑은 고딕"/>
        <a:font script="Ethi" typeface="Nyala"/>
        <a:font script="Guru" typeface="Raavi"/>
        <a:font script="Gujr" typeface="Shruti"/>
        <a:font script="Mlym" typeface="Kartika"/>
        <a:font script="Yiii" typeface="Microsoft Yi Baiti"/>
        <a:font script="Hans" typeface="等线 Light"/>
        <a:font script="Hant" typeface="新細明體"/>
        <a:font script="Telu" typeface="Gautami"/>
        <a:font script="Uigh" typeface="Microsoft Uighur"/>
      </a:majorFont>
      <a:minorFont>
        <a:latin typeface="Calibri" panose="020F0502020204030204"/>
        <a:ea typeface=""/>
        <a:cs typeface=""/>
        <a:font script="Tibt" typeface="Microsoft Himalaya"/>
        <a:font script="Geor" typeface="Sylfaen"/>
        <a:font script="Khmr" typeface="DaunPenh"/>
        <a:font script="Beng" typeface="Vrinda"/>
        <a:font script="Taml" typeface="Latha"/>
        <a:font script="Hebr" typeface="Arial"/>
        <a:font script="Syrc" typeface="Estrangelo Edessa"/>
        <a:font script="Laoo" typeface="DokChampa"/>
        <a:font script="Cher" typeface="Plantagenet Cherokee"/>
        <a:font script="Thaa" typeface="MV Boli"/>
        <a:font script="Sinh" typeface="Iskoola Pota"/>
        <a:font script="Thai" typeface="Tahoma"/>
        <a:font script="Cans" typeface="Euphemia"/>
        <a:font script="Mong" typeface="Mongolian Baiti"/>
        <a:font script="Knda" typeface="Tunga"/>
        <a:font script="Viet" typeface="Arial"/>
        <a:font script="Deva" typeface="Mangal"/>
        <a:font script="Arab" typeface="Arial"/>
        <a:font script="Orya" typeface="Kalinga"/>
        <a:font script="Jpan" typeface="游ゴシック"/>
        <a:font script="Hang" typeface="맑은 고딕"/>
        <a:font script="Ethi" typeface="Nyala"/>
        <a:font script="Guru" typeface="Raavi"/>
        <a:font script="Gujr" typeface="Shruti"/>
        <a:font script="Mlym" typeface="Kartika"/>
        <a:font script="Yiii" typeface="Microsoft Yi Baiti"/>
        <a:font script="Hans" typeface="等线"/>
        <a:font script="Hant" typeface="新細明體"/>
        <a:font script="Telu" typeface="Gautami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outlinePr/>
    <pageSetUpPr fitToPage="1"/>
  </sheetPr>
  <dimension ref="A1:Z316"/>
  <sheetViews>
    <sheetView tabSelected="1" topLeftCell="B1" workbookViewId="0" zoomScaleNormal="100" zoomScaleSheetLayoutView="60">
      <pane ySplit="3" topLeftCell="A4" activePane="bottomLeft" state="frozen"/>
      <selection activeCell="L310" sqref="L310"/>
      <selection pane="bottomLeft" activeCell="L310" sqref="L310"/>
    </sheetView>
  </sheetViews>
  <sheetFormatPr baseColWidth="16" defaultRowHeight="15.0" customHeight="1"/>
  <cols>
    <col min="1" max="1" width="0.14481026785714285" style="1" hidden="1" customWidth="1"/>
    <col min="2" max="2" width="47.716238839285715" style="1" customWidth="1"/>
    <col min="3" max="3" width="14.573381696428571" style="12" customWidth="1"/>
    <col min="4" max="4" width="12.716238839285714" style="1" hidden="1" customWidth="1"/>
    <col min="5" max="5" width="11.430524553571429" style="1" customWidth="1"/>
    <col min="6" max="6" width="10.859095982142858" style="1" customWidth="1"/>
    <col min="7" max="7" width="11.287667410714286" style="1" customWidth="1"/>
    <col min="8" max="8" width="11.001953125" style="1" customWidth="1"/>
    <col min="9" max="9" width="13.144810267857142" style="1" customWidth="1"/>
    <col min="10" max="10" width="11.287667410714286" style="1" customWidth="1"/>
    <col min="11" max="11" width="11.001953125" style="1" customWidth="1"/>
    <col min="12" max="12" width="12.001953125" style="1" customWidth="1"/>
    <col min="13" max="16340" width="17.287667410714285"/>
  </cols>
  <sheetData>
    <row r="1" ht="22.95" customHeight="1">
      <c r="A1" s="10"/>
      <c r="B1" s="78" t="s">
        <v>0</v>
      </c>
      <c r="C1" s="78"/>
      <c r="D1" s="78"/>
      <c r="E1" s="78"/>
      <c r="F1" s="79"/>
      <c r="G1" s="76">
        <f>SUM(I4:I312)</f>
        <v>0.0</v>
      </c>
      <c r="H1" s="77"/>
      <c r="I1" s="11"/>
      <c r="J1" s="18"/>
      <c r="K1" s="10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66.6" customHeight="1">
      <c r="A2" s="2" t="s">
        <v>1</v>
      </c>
      <c r="B2" s="3" t="s">
        <v>2</v>
      </c>
      <c r="C2" s="4" t="s">
        <v>3</v>
      </c>
      <c r="D2" s="84" t="s">
        <v>321</v>
      </c>
      <c r="E2" s="83" t="s">
        <v>315</v>
      </c>
      <c r="F2" s="59" t="s">
        <v>316</v>
      </c>
      <c r="G2" s="59" t="s">
        <v>317</v>
      </c>
      <c r="H2" s="5" t="s">
        <v>4</v>
      </c>
      <c r="I2" s="6" t="s">
        <v>5</v>
      </c>
      <c r="J2" s="6" t="s">
        <v>6</v>
      </c>
      <c r="K2" s="6" t="s">
        <v>7</v>
      </c>
      <c r="L2" s="158" t="s">
        <v>331</v>
      </c>
      <c r="M2" s="86" t="s">
        <v>322</v>
      </c>
      <c r="N2" s="87" t="s">
        <v>323</v>
      </c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ht="13.8">
      <c r="A3" s="7"/>
      <c r="B3" s="56" t="s">
        <v>205</v>
      </c>
      <c r="C3" s="157" t="s">
        <v>328</v>
      </c>
      <c r="D3" s="157"/>
      <c r="E3" s="157"/>
      <c r="F3" s="89" t="s">
        <v>329</v>
      </c>
      <c r="G3" s="89" t="s">
        <v>330</v>
      </c>
      <c r="H3" s="57" t="s">
        <v>8</v>
      </c>
      <c r="I3" s="108"/>
      <c r="J3" s="108"/>
      <c r="K3" s="108"/>
      <c r="L3" s="108"/>
      <c r="M3" s="108"/>
      <c r="N3" s="108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="14" customFormat="1" ht="12.75" customHeight="1">
      <c r="A4" s="13">
        <v>2.0</v>
      </c>
      <c r="B4" s="51" t="s">
        <v>9</v>
      </c>
      <c r="C4" s="52">
        <v>4.660043460016E12</v>
      </c>
      <c r="D4" s="39">
        <v>93.0</v>
      </c>
      <c r="E4" s="33">
        <f>D:D*0.85</f>
        <v>79.05</v>
      </c>
      <c r="F4" s="33">
        <f>D:D*0.73</f>
        <v>67.89</v>
      </c>
      <c r="G4" s="53">
        <f>D:D*0.75</f>
        <v>69.75</v>
      </c>
      <c r="H4" s="54"/>
      <c r="I4" s="38">
        <f>H4*E4</f>
        <v>0.0</v>
      </c>
      <c r="J4" s="39">
        <f>H4*F4</f>
        <v>0.0</v>
      </c>
      <c r="K4" s="80">
        <f>H4*G4</f>
        <v>0.0</v>
      </c>
      <c r="L4" s="85">
        <f>E4*1.8</f>
        <v>142.29</v>
      </c>
      <c r="M4" s="88">
        <f>L4-E4</f>
        <v>63.24</v>
      </c>
      <c r="N4" s="93">
        <f>(L4-E4)/L4*100</f>
        <v>44.4444444444444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="14" customFormat="1" ht="12.75" customHeight="1">
      <c r="A5" s="13"/>
      <c r="B5" s="19" t="s">
        <v>10</v>
      </c>
      <c r="C5" s="20">
        <v>4.660043460023E12</v>
      </c>
      <c r="D5" s="21">
        <v>89.0</v>
      </c>
      <c r="E5" s="22">
        <f>D:D*0.85</f>
        <v>75.65</v>
      </c>
      <c r="F5" s="22">
        <f>D:D*0.73</f>
        <v>64.97</v>
      </c>
      <c r="G5" s="23">
        <f>D:D*0.75</f>
        <v>66.75</v>
      </c>
      <c r="H5" s="24"/>
      <c r="I5" s="34">
        <f>H5*E5</f>
        <v>0.0</v>
      </c>
      <c r="J5" s="21">
        <f>H5*F5</f>
        <v>0.0</v>
      </c>
      <c r="K5" s="81">
        <f>H5*G5</f>
        <v>0.0</v>
      </c>
      <c r="L5" s="85">
        <f>E5*1.8</f>
        <v>136.17</v>
      </c>
      <c r="M5" s="88">
        <f>L5-E5</f>
        <v>60.52</v>
      </c>
      <c r="N5" s="93">
        <f>(L5-E5)/L5*100</f>
        <v>44.4444444444444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="14" customFormat="1" ht="12.75" customHeight="1">
      <c r="A6" s="13"/>
      <c r="B6" s="19" t="s">
        <v>11</v>
      </c>
      <c r="C6" s="20">
        <v>4.66004346003E12</v>
      </c>
      <c r="D6" s="21">
        <v>99.0</v>
      </c>
      <c r="E6" s="22">
        <f>D:D*0.85</f>
        <v>84.15</v>
      </c>
      <c r="F6" s="22">
        <f>D:D*0.73</f>
        <v>72.27</v>
      </c>
      <c r="G6" s="23">
        <f>D:D*0.75</f>
        <v>74.25</v>
      </c>
      <c r="H6" s="24"/>
      <c r="I6" s="34">
        <f>H6*E6</f>
        <v>0.0</v>
      </c>
      <c r="J6" s="21">
        <f>H6*F6</f>
        <v>0.0</v>
      </c>
      <c r="K6" s="81">
        <f>H6*G6</f>
        <v>0.0</v>
      </c>
      <c r="L6" s="85">
        <f>E6*1.8</f>
        <v>151.47</v>
      </c>
      <c r="M6" s="88">
        <f>L6-E6</f>
        <v>67.32</v>
      </c>
      <c r="N6" s="93">
        <f>(L6-E6)/L6*100</f>
        <v>44.4444444444444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="14" customFormat="1" ht="12.75" customHeight="1">
      <c r="A7" s="13"/>
      <c r="B7" s="19" t="s">
        <v>12</v>
      </c>
      <c r="C7" s="20">
        <v>4.660043460047E12</v>
      </c>
      <c r="D7" s="21">
        <v>140.0</v>
      </c>
      <c r="E7" s="22">
        <f>D:D*0.85</f>
        <v>119.0</v>
      </c>
      <c r="F7" s="22">
        <f>D:D*0.8</f>
        <v>112.0</v>
      </c>
      <c r="G7" s="23">
        <f>D:D*0.75</f>
        <v>105.0</v>
      </c>
      <c r="H7" s="24"/>
      <c r="I7" s="34">
        <f>H7*E7</f>
        <v>0.0</v>
      </c>
      <c r="J7" s="21">
        <f>H7*F7</f>
        <v>0.0</v>
      </c>
      <c r="K7" s="81">
        <f>H7*G7</f>
        <v>0.0</v>
      </c>
      <c r="L7" s="85">
        <f>E7*1.8</f>
        <v>214.2</v>
      </c>
      <c r="M7" s="88">
        <f>L7-E7</f>
        <v>95.2</v>
      </c>
      <c r="N7" s="93">
        <f>(L7-E7)/L7*100</f>
        <v>44.4444444444444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="14" customFormat="1" ht="12.75" customHeight="1">
      <c r="A8" s="13"/>
      <c r="B8" s="19" t="s">
        <v>13</v>
      </c>
      <c r="C8" s="20">
        <v>4.660043460153E12</v>
      </c>
      <c r="D8" s="21">
        <v>95.0</v>
      </c>
      <c r="E8" s="22">
        <f>D:D*0.85</f>
        <v>80.75</v>
      </c>
      <c r="F8" s="22">
        <f>D:D*0.8</f>
        <v>76.0</v>
      </c>
      <c r="G8" s="23">
        <f>D:D*0.75</f>
        <v>71.25</v>
      </c>
      <c r="H8" s="24"/>
      <c r="I8" s="34">
        <f>H8*E8</f>
        <v>0.0</v>
      </c>
      <c r="J8" s="21">
        <f>H8*F8</f>
        <v>0.0</v>
      </c>
      <c r="K8" s="81">
        <f>H8*G8</f>
        <v>0.0</v>
      </c>
      <c r="L8" s="85">
        <f>E8*1.8</f>
        <v>145.35</v>
      </c>
      <c r="M8" s="88">
        <f>L8-E8</f>
        <v>64.6</v>
      </c>
      <c r="N8" s="93">
        <f>(L8-E8)/L8*100</f>
        <v>44.4444444444444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="14" customFormat="1" ht="12.75" customHeight="1">
      <c r="A9" s="13"/>
      <c r="B9" s="19" t="s">
        <v>14</v>
      </c>
      <c r="C9" s="20">
        <v>4.66004346016E12</v>
      </c>
      <c r="D9" s="21">
        <v>99.0</v>
      </c>
      <c r="E9" s="22">
        <f>D:D*0.85</f>
        <v>84.15</v>
      </c>
      <c r="F9" s="22">
        <f>D:D*0.8</f>
        <v>79.2</v>
      </c>
      <c r="G9" s="23">
        <f>D:D*0.75</f>
        <v>74.25</v>
      </c>
      <c r="H9" s="24"/>
      <c r="I9" s="34">
        <f>H9*E9</f>
        <v>0.0</v>
      </c>
      <c r="J9" s="21">
        <f>H9*F9</f>
        <v>0.0</v>
      </c>
      <c r="K9" s="81">
        <f>H9*G9</f>
        <v>0.0</v>
      </c>
      <c r="L9" s="85">
        <f>E9*1.8</f>
        <v>151.47</v>
      </c>
      <c r="M9" s="88">
        <f>L9-E9</f>
        <v>67.32</v>
      </c>
      <c r="N9" s="93">
        <f>(L9-E9)/L9*100</f>
        <v>44.4444444444444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="14" customFormat="1" ht="12.75" customHeight="1">
      <c r="A10" s="13"/>
      <c r="B10" s="19" t="s">
        <v>15</v>
      </c>
      <c r="C10" s="20">
        <v>4.660043460184E12</v>
      </c>
      <c r="D10" s="21">
        <v>115.0</v>
      </c>
      <c r="E10" s="22">
        <f>D:D*0.85</f>
        <v>97.75</v>
      </c>
      <c r="F10" s="22">
        <f>D:D*0.8</f>
        <v>92.0</v>
      </c>
      <c r="G10" s="23">
        <f>D:D*0.75</f>
        <v>86.25</v>
      </c>
      <c r="H10" s="24"/>
      <c r="I10" s="34">
        <f>H10*E10</f>
        <v>0.0</v>
      </c>
      <c r="J10" s="21">
        <f>H10*F10</f>
        <v>0.0</v>
      </c>
      <c r="K10" s="81">
        <f>H10*G10</f>
        <v>0.0</v>
      </c>
      <c r="L10" s="85">
        <f>E10*1.8</f>
        <v>175.95</v>
      </c>
      <c r="M10" s="88">
        <f>L10-E10</f>
        <v>78.2</v>
      </c>
      <c r="N10" s="93">
        <f>(L10-E10)/L10*100</f>
        <v>44.4444444444444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="14" customFormat="1" ht="12.75" customHeight="1">
      <c r="A11" s="13"/>
      <c r="B11" s="19" t="s">
        <v>16</v>
      </c>
      <c r="C11" s="20">
        <v>4.660043460191E12</v>
      </c>
      <c r="D11" s="21">
        <v>105.0</v>
      </c>
      <c r="E11" s="22">
        <f>D:D*0.85</f>
        <v>89.25</v>
      </c>
      <c r="F11" s="22">
        <f>D:D*0.8</f>
        <v>84.0</v>
      </c>
      <c r="G11" s="23">
        <f>D:D*0.75</f>
        <v>78.75</v>
      </c>
      <c r="H11" s="24"/>
      <c r="I11" s="34">
        <f>H11*E11</f>
        <v>0.0</v>
      </c>
      <c r="J11" s="21">
        <f>H11*F11</f>
        <v>0.0</v>
      </c>
      <c r="K11" s="81">
        <f>H11*G11</f>
        <v>0.0</v>
      </c>
      <c r="L11" s="85">
        <f>E11*1.8</f>
        <v>160.65</v>
      </c>
      <c r="M11" s="88">
        <f>L11-E11</f>
        <v>71.4</v>
      </c>
      <c r="N11" s="93">
        <f>(L11-E11)/L11*100</f>
        <v>44.4444444444445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="14" customFormat="1" ht="12.75" customHeight="1">
      <c r="A12" s="13"/>
      <c r="B12" s="19" t="s">
        <v>17</v>
      </c>
      <c r="C12" s="20">
        <v>4.660043460207E12</v>
      </c>
      <c r="D12" s="21">
        <v>122.0</v>
      </c>
      <c r="E12" s="22">
        <f>D:D*0.85</f>
        <v>103.7</v>
      </c>
      <c r="F12" s="22">
        <f>D:D*0.8</f>
        <v>97.6</v>
      </c>
      <c r="G12" s="23">
        <f>D:D*0.75</f>
        <v>91.5</v>
      </c>
      <c r="H12" s="24"/>
      <c r="I12" s="34">
        <f>H12*E12</f>
        <v>0.0</v>
      </c>
      <c r="J12" s="21">
        <f>H12*F12</f>
        <v>0.0</v>
      </c>
      <c r="K12" s="81">
        <f>H12*G12</f>
        <v>0.0</v>
      </c>
      <c r="L12" s="85">
        <f>E12*1.8</f>
        <v>186.66</v>
      </c>
      <c r="M12" s="88">
        <f>L12-E12</f>
        <v>82.96</v>
      </c>
      <c r="N12" s="93">
        <f>(L12-E12)/L12*100</f>
        <v>44.4444444444444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="14" customFormat="1" ht="12.75" customHeight="1" hidden="1">
      <c r="A13" s="13"/>
      <c r="B13" s="19" t="s">
        <v>18</v>
      </c>
      <c r="C13" s="20">
        <v>4.660043460214E12</v>
      </c>
      <c r="D13" s="21">
        <v>124.0</v>
      </c>
      <c r="E13" s="22">
        <f>D:D*0.85</f>
        <v>105.4</v>
      </c>
      <c r="F13" s="22">
        <f>D:D*0.8</f>
        <v>99.2</v>
      </c>
      <c r="G13" s="23">
        <f>D:D*0.75</f>
        <v>93.0</v>
      </c>
      <c r="H13" s="24"/>
      <c r="I13" s="34">
        <f>H13*E13</f>
        <v>0.0</v>
      </c>
      <c r="J13" s="21">
        <f>H13*F13</f>
        <v>0.0</v>
      </c>
      <c r="K13" s="81">
        <f>H13*G13</f>
        <v>0.0</v>
      </c>
      <c r="L13" s="85">
        <f>E13*1.8</f>
        <v>189.72</v>
      </c>
      <c r="M13" s="88">
        <f>L13-E13</f>
        <v>84.32</v>
      </c>
      <c r="N13" s="93">
        <f>(L13-E13)/L13*100</f>
        <v>44.4444444444444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="14" customFormat="1" ht="12.75" customHeight="1">
      <c r="A14" s="13"/>
      <c r="B14" s="19" t="s">
        <v>19</v>
      </c>
      <c r="C14" s="20">
        <v>4.660043460221E12</v>
      </c>
      <c r="D14" s="21">
        <v>95.0</v>
      </c>
      <c r="E14" s="22">
        <f>D:D*0.85</f>
        <v>80.75</v>
      </c>
      <c r="F14" s="22">
        <f>D:D*0.8</f>
        <v>76.0</v>
      </c>
      <c r="G14" s="23">
        <f>D:D*0.75</f>
        <v>71.25</v>
      </c>
      <c r="H14" s="24"/>
      <c r="I14" s="34">
        <f>H14*E14</f>
        <v>0.0</v>
      </c>
      <c r="J14" s="21">
        <f>H14*F14</f>
        <v>0.0</v>
      </c>
      <c r="K14" s="81">
        <f>H14*G14</f>
        <v>0.0</v>
      </c>
      <c r="L14" s="85">
        <f>E14*1.8</f>
        <v>145.35</v>
      </c>
      <c r="M14" s="88">
        <f>L14-E14</f>
        <v>64.6</v>
      </c>
      <c r="N14" s="93">
        <f>(L14-E14)/L14*100</f>
        <v>44.4444444444444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="14" customFormat="1" ht="12.75" customHeight="1">
      <c r="A15" s="13"/>
      <c r="B15" s="19" t="s">
        <v>20</v>
      </c>
      <c r="C15" s="20">
        <v>4.660043460238E12</v>
      </c>
      <c r="D15" s="21">
        <v>125.0</v>
      </c>
      <c r="E15" s="22">
        <f>D:D*0.85</f>
        <v>106.25</v>
      </c>
      <c r="F15" s="22">
        <f>D:D*0.8</f>
        <v>100.0</v>
      </c>
      <c r="G15" s="23">
        <f>D:D*0.75</f>
        <v>93.75</v>
      </c>
      <c r="H15" s="24"/>
      <c r="I15" s="34">
        <f>H15*E15</f>
        <v>0.0</v>
      </c>
      <c r="J15" s="21">
        <f>H15*F15</f>
        <v>0.0</v>
      </c>
      <c r="K15" s="81">
        <f>H15*G15</f>
        <v>0.0</v>
      </c>
      <c r="L15" s="85">
        <f>E15*1.8</f>
        <v>191.25</v>
      </c>
      <c r="M15" s="88">
        <f>L15-E15</f>
        <v>85.0</v>
      </c>
      <c r="N15" s="93">
        <f>(L15-E15)/L15*100</f>
        <v>44.4444444444444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="14" customFormat="1" ht="12.75" customHeight="1">
      <c r="A16" s="13"/>
      <c r="B16" s="19" t="s">
        <v>21</v>
      </c>
      <c r="C16" s="20">
        <v>4.660043460245E12</v>
      </c>
      <c r="D16" s="21">
        <v>119.0</v>
      </c>
      <c r="E16" s="22">
        <f>D:D*0.85</f>
        <v>101.15</v>
      </c>
      <c r="F16" s="22">
        <f>D:D*0.8</f>
        <v>95.2</v>
      </c>
      <c r="G16" s="23">
        <f>D:D*0.75</f>
        <v>89.25</v>
      </c>
      <c r="H16" s="24"/>
      <c r="I16" s="34">
        <f>H16*E16</f>
        <v>0.0</v>
      </c>
      <c r="J16" s="21">
        <f>H16*F16</f>
        <v>0.0</v>
      </c>
      <c r="K16" s="81">
        <f>H16*G16</f>
        <v>0.0</v>
      </c>
      <c r="L16" s="85">
        <f>E16*1.8</f>
        <v>182.07</v>
      </c>
      <c r="M16" s="88">
        <f>L16-E16</f>
        <v>80.92</v>
      </c>
      <c r="N16" s="93">
        <f>(L16-E16)/L16*100</f>
        <v>44.4444444444444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="14" customFormat="1" ht="12.75" customHeight="1">
      <c r="A17" s="13"/>
      <c r="B17" s="19" t="s">
        <v>22</v>
      </c>
      <c r="C17" s="20">
        <v>4.660043420252E12</v>
      </c>
      <c r="D17" s="21">
        <v>115.0</v>
      </c>
      <c r="E17" s="22">
        <f>D:D*0.85</f>
        <v>97.75</v>
      </c>
      <c r="F17" s="22">
        <f>D:D*0.8</f>
        <v>92.0</v>
      </c>
      <c r="G17" s="23">
        <f>D:D*0.75</f>
        <v>86.25</v>
      </c>
      <c r="H17" s="24"/>
      <c r="I17" s="34">
        <f>H17*E17</f>
        <v>0.0</v>
      </c>
      <c r="J17" s="21">
        <f>H17*F17</f>
        <v>0.0</v>
      </c>
      <c r="K17" s="81">
        <f>H17*G17</f>
        <v>0.0</v>
      </c>
      <c r="L17" s="85">
        <f>E17*1.8</f>
        <v>175.95</v>
      </c>
      <c r="M17" s="88">
        <f>L17-E17</f>
        <v>78.2</v>
      </c>
      <c r="N17" s="93">
        <f>(L17-E17)/L17*100</f>
        <v>44.4444444444444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="14" customFormat="1" ht="12.75" customHeight="1">
      <c r="A18" s="13">
        <v>2.0</v>
      </c>
      <c r="B18" s="19" t="s">
        <v>23</v>
      </c>
      <c r="C18" s="20">
        <v>4.660043460269E12</v>
      </c>
      <c r="D18" s="21">
        <v>105.0</v>
      </c>
      <c r="E18" s="22">
        <f>D:D*0.85</f>
        <v>89.25</v>
      </c>
      <c r="F18" s="22">
        <f>D:D*0.8</f>
        <v>84.0</v>
      </c>
      <c r="G18" s="23">
        <f>D:D*0.75</f>
        <v>78.75</v>
      </c>
      <c r="H18" s="24"/>
      <c r="I18" s="34">
        <f>H18*E18</f>
        <v>0.0</v>
      </c>
      <c r="J18" s="21">
        <f>H18*F18</f>
        <v>0.0</v>
      </c>
      <c r="K18" s="81">
        <f>H18*G18</f>
        <v>0.0</v>
      </c>
      <c r="L18" s="85">
        <f>E18*1.8</f>
        <v>160.65</v>
      </c>
      <c r="M18" s="88">
        <f>L18-E18</f>
        <v>71.4</v>
      </c>
      <c r="N18" s="93">
        <f>(L18-E18)/L18*100</f>
        <v>44.4444444444445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="14" customFormat="1" ht="12.75" customHeight="1">
      <c r="A19" s="13"/>
      <c r="B19" s="19" t="s">
        <v>24</v>
      </c>
      <c r="C19" s="20">
        <v>4.660043460276E12</v>
      </c>
      <c r="D19" s="21">
        <v>120.0</v>
      </c>
      <c r="E19" s="22">
        <f>D:D*0.85</f>
        <v>102.0</v>
      </c>
      <c r="F19" s="22">
        <f>D:D*0.8</f>
        <v>96.0</v>
      </c>
      <c r="G19" s="23">
        <f>D:D*0.75</f>
        <v>90.0</v>
      </c>
      <c r="H19" s="24"/>
      <c r="I19" s="34">
        <f>H19*E19</f>
        <v>0.0</v>
      </c>
      <c r="J19" s="21">
        <f>H19*F19</f>
        <v>0.0</v>
      </c>
      <c r="K19" s="81">
        <f>H19*G19</f>
        <v>0.0</v>
      </c>
      <c r="L19" s="85">
        <f>E19*1.8</f>
        <v>183.6</v>
      </c>
      <c r="M19" s="88">
        <f>L19-E19</f>
        <v>81.6</v>
      </c>
      <c r="N19" s="93">
        <f>(L19-E19)/L19*100</f>
        <v>44.4444444444444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="14" customFormat="1" ht="12.75" customHeight="1">
      <c r="A20" s="13"/>
      <c r="B20" s="19" t="s">
        <v>25</v>
      </c>
      <c r="C20" s="20">
        <v>4.660043460283E12</v>
      </c>
      <c r="D20" s="21">
        <v>99.0</v>
      </c>
      <c r="E20" s="22">
        <f>D:D*0.85</f>
        <v>84.15</v>
      </c>
      <c r="F20" s="22">
        <f>D:D*0.8</f>
        <v>79.2</v>
      </c>
      <c r="G20" s="23">
        <f>D:D*0.75</f>
        <v>74.25</v>
      </c>
      <c r="H20" s="24"/>
      <c r="I20" s="34">
        <f>H20*E20</f>
        <v>0.0</v>
      </c>
      <c r="J20" s="21">
        <f>H20*F20</f>
        <v>0.0</v>
      </c>
      <c r="K20" s="81">
        <f>H20*G20</f>
        <v>0.0</v>
      </c>
      <c r="L20" s="85">
        <f>E20*1.8</f>
        <v>151.47</v>
      </c>
      <c r="M20" s="88">
        <f>L20-E20</f>
        <v>67.32</v>
      </c>
      <c r="N20" s="93">
        <f>(L20-E20)/L20*100</f>
        <v>44.4444444444444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="14" customFormat="1" ht="12.75" customHeight="1">
      <c r="A21" s="13"/>
      <c r="B21" s="19" t="s">
        <v>26</v>
      </c>
      <c r="C21" s="20">
        <v>4.66004346029E12</v>
      </c>
      <c r="D21" s="21">
        <v>119.0</v>
      </c>
      <c r="E21" s="22">
        <f>D:D*0.85</f>
        <v>101.15</v>
      </c>
      <c r="F21" s="22">
        <f>D:D*0.8</f>
        <v>95.2</v>
      </c>
      <c r="G21" s="23">
        <f>D:D*0.75</f>
        <v>89.25</v>
      </c>
      <c r="H21" s="24"/>
      <c r="I21" s="34">
        <f>H21*E21</f>
        <v>0.0</v>
      </c>
      <c r="J21" s="21">
        <f>H21*F21</f>
        <v>0.0</v>
      </c>
      <c r="K21" s="81">
        <f>H21*G21</f>
        <v>0.0</v>
      </c>
      <c r="L21" s="85">
        <f>E21*1.8</f>
        <v>182.07</v>
      </c>
      <c r="M21" s="88">
        <f>L21-E21</f>
        <v>80.92</v>
      </c>
      <c r="N21" s="93">
        <f>(L21-E21)/L21*100</f>
        <v>44.4444444444444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="14" customFormat="1" ht="12.75" customHeight="1">
      <c r="A22" s="13"/>
      <c r="B22" s="19" t="s">
        <v>27</v>
      </c>
      <c r="C22" s="20">
        <v>4.660043460306E12</v>
      </c>
      <c r="D22" s="21">
        <v>119.0</v>
      </c>
      <c r="E22" s="22">
        <f>D:D*0.85</f>
        <v>101.15</v>
      </c>
      <c r="F22" s="22">
        <f>D:D*0.8</f>
        <v>95.2</v>
      </c>
      <c r="G22" s="23">
        <f>D:D*0.75</f>
        <v>89.25</v>
      </c>
      <c r="H22" s="24"/>
      <c r="I22" s="34">
        <f>H22*E22</f>
        <v>0.0</v>
      </c>
      <c r="J22" s="21">
        <f>H22*F22</f>
        <v>0.0</v>
      </c>
      <c r="K22" s="81">
        <f>H22*G22</f>
        <v>0.0</v>
      </c>
      <c r="L22" s="85">
        <f>E22*1.8</f>
        <v>182.07</v>
      </c>
      <c r="M22" s="88">
        <f>L22-E22</f>
        <v>80.92</v>
      </c>
      <c r="N22" s="93">
        <f>(L22-E22)/L22*100</f>
        <v>44.4444444444444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="14" customFormat="1" ht="12.75" customHeight="1">
      <c r="A23" s="13">
        <v>3.0</v>
      </c>
      <c r="B23" s="19" t="s">
        <v>28</v>
      </c>
      <c r="C23" s="20">
        <v>4.660043460313E12</v>
      </c>
      <c r="D23" s="21">
        <v>99.0</v>
      </c>
      <c r="E23" s="22">
        <f>D:D*0.85</f>
        <v>84.15</v>
      </c>
      <c r="F23" s="22">
        <f>D:D*0.8</f>
        <v>79.2</v>
      </c>
      <c r="G23" s="23">
        <f>D:D*0.75</f>
        <v>74.25</v>
      </c>
      <c r="H23" s="24"/>
      <c r="I23" s="34">
        <f>H23*E23</f>
        <v>0.0</v>
      </c>
      <c r="J23" s="21">
        <f>H23*F23</f>
        <v>0.0</v>
      </c>
      <c r="K23" s="81">
        <f>H23*G23</f>
        <v>0.0</v>
      </c>
      <c r="L23" s="85">
        <f>E23*1.8</f>
        <v>151.47</v>
      </c>
      <c r="M23" s="88">
        <f>L23-E23</f>
        <v>67.32</v>
      </c>
      <c r="N23" s="93">
        <f>(L23-E23)/L23*100</f>
        <v>44.4444444444444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="14" customFormat="1" ht="12.75" customHeight="1">
      <c r="A24" s="13"/>
      <c r="B24" s="19" t="s">
        <v>29</v>
      </c>
      <c r="C24" s="20">
        <v>4.66004346032E12</v>
      </c>
      <c r="D24" s="21">
        <v>125.0</v>
      </c>
      <c r="E24" s="22">
        <f>D:D*0.85</f>
        <v>106.25</v>
      </c>
      <c r="F24" s="22">
        <f>D:D*0.8</f>
        <v>100.0</v>
      </c>
      <c r="G24" s="23">
        <f>D:D*0.75</f>
        <v>93.75</v>
      </c>
      <c r="H24" s="24"/>
      <c r="I24" s="34">
        <f>H24*E24</f>
        <v>0.0</v>
      </c>
      <c r="J24" s="21">
        <f>H24*F24</f>
        <v>0.0</v>
      </c>
      <c r="K24" s="81">
        <f>H24*G24</f>
        <v>0.0</v>
      </c>
      <c r="L24" s="85">
        <f>E24*1.8</f>
        <v>191.25</v>
      </c>
      <c r="M24" s="88">
        <f>L24-E24</f>
        <v>85.0</v>
      </c>
      <c r="N24" s="93">
        <f>(L24-E24)/L24*100</f>
        <v>44.4444444444444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="14" customFormat="1" ht="12.75" customHeight="1">
      <c r="A25" s="13"/>
      <c r="B25" s="19" t="s">
        <v>30</v>
      </c>
      <c r="C25" s="20">
        <v>4.660043460337E12</v>
      </c>
      <c r="D25" s="21">
        <v>139.0</v>
      </c>
      <c r="E25" s="22">
        <f>D:D*0.85</f>
        <v>118.15</v>
      </c>
      <c r="F25" s="22">
        <f>D:D*0.8</f>
        <v>111.2</v>
      </c>
      <c r="G25" s="23">
        <f>D:D*0.75</f>
        <v>104.25</v>
      </c>
      <c r="H25" s="24"/>
      <c r="I25" s="34">
        <f>H25*E25</f>
        <v>0.0</v>
      </c>
      <c r="J25" s="21">
        <f>H25*F25</f>
        <v>0.0</v>
      </c>
      <c r="K25" s="81">
        <f>H25*G25</f>
        <v>0.0</v>
      </c>
      <c r="L25" s="85">
        <f>E25*1.8</f>
        <v>212.67</v>
      </c>
      <c r="M25" s="88">
        <f>L25-E25</f>
        <v>94.52</v>
      </c>
      <c r="N25" s="93">
        <f>(L25-E25)/L25*100</f>
        <v>44.4444444444444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="14" customFormat="1" ht="12.75" customHeight="1">
      <c r="A26" s="13"/>
      <c r="B26" s="19" t="s">
        <v>31</v>
      </c>
      <c r="C26" s="20">
        <v>4.660043460344E12</v>
      </c>
      <c r="D26" s="21">
        <v>110.0</v>
      </c>
      <c r="E26" s="22">
        <f>D:D*0.85</f>
        <v>93.5</v>
      </c>
      <c r="F26" s="22">
        <f>D:D*0.8</f>
        <v>88.0</v>
      </c>
      <c r="G26" s="23">
        <f>D:D*0.75</f>
        <v>82.5</v>
      </c>
      <c r="H26" s="24"/>
      <c r="I26" s="34">
        <f>H26*E26</f>
        <v>0.0</v>
      </c>
      <c r="J26" s="21">
        <f>H26*F26</f>
        <v>0.0</v>
      </c>
      <c r="K26" s="81">
        <f>H26*G26</f>
        <v>0.0</v>
      </c>
      <c r="L26" s="85">
        <f>E26*1.8</f>
        <v>168.3</v>
      </c>
      <c r="M26" s="88">
        <f>L26-E26</f>
        <v>74.8</v>
      </c>
      <c r="N26" s="93">
        <f>(L26-E26)/L26*100</f>
        <v>44.4444444444445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="14" customFormat="1" ht="12.75" customHeight="1">
      <c r="A27" s="13"/>
      <c r="B27" s="19" t="s">
        <v>32</v>
      </c>
      <c r="C27" s="20">
        <v>4.660043460351E12</v>
      </c>
      <c r="D27" s="21">
        <v>110.0</v>
      </c>
      <c r="E27" s="22">
        <f>D:D*0.85</f>
        <v>93.5</v>
      </c>
      <c r="F27" s="22">
        <f>D:D*0.8</f>
        <v>88.0</v>
      </c>
      <c r="G27" s="23">
        <f>D:D*0.75</f>
        <v>82.5</v>
      </c>
      <c r="H27" s="24"/>
      <c r="I27" s="34">
        <f>H27*E27</f>
        <v>0.0</v>
      </c>
      <c r="J27" s="21">
        <f>H27*F27</f>
        <v>0.0</v>
      </c>
      <c r="K27" s="81">
        <f>H27*G27</f>
        <v>0.0</v>
      </c>
      <c r="L27" s="85">
        <f>E27*1.8</f>
        <v>168.3</v>
      </c>
      <c r="M27" s="88">
        <f>L27-E27</f>
        <v>74.8</v>
      </c>
      <c r="N27" s="93">
        <f>(L27-E27)/L27*100</f>
        <v>44.4444444444445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="14" customFormat="1" ht="12.75" customHeight="1">
      <c r="A28" s="13"/>
      <c r="B28" s="19" t="s">
        <v>33</v>
      </c>
      <c r="C28" s="20">
        <v>4.660043460368E12</v>
      </c>
      <c r="D28" s="21">
        <v>125.0</v>
      </c>
      <c r="E28" s="22">
        <f>D:D*0.85</f>
        <v>106.25</v>
      </c>
      <c r="F28" s="22">
        <f>D:D*0.8</f>
        <v>100.0</v>
      </c>
      <c r="G28" s="23">
        <f>D:D*0.75</f>
        <v>93.75</v>
      </c>
      <c r="H28" s="24"/>
      <c r="I28" s="34">
        <f>H28*E28</f>
        <v>0.0</v>
      </c>
      <c r="J28" s="21">
        <f>H28*F28</f>
        <v>0.0</v>
      </c>
      <c r="K28" s="81">
        <f>H28*G28</f>
        <v>0.0</v>
      </c>
      <c r="L28" s="85">
        <f>E28*1.8</f>
        <v>191.25</v>
      </c>
      <c r="M28" s="88">
        <f>L28-E28</f>
        <v>85.0</v>
      </c>
      <c r="N28" s="93">
        <f>(L28-E28)/L28*100</f>
        <v>44.4444444444444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="14" customFormat="1" ht="12.75" customHeight="1">
      <c r="A29" s="13"/>
      <c r="B29" s="19" t="s">
        <v>34</v>
      </c>
      <c r="C29" s="20">
        <v>4.660043460375E12</v>
      </c>
      <c r="D29" s="21">
        <v>109.0</v>
      </c>
      <c r="E29" s="22">
        <f>D:D*0.85</f>
        <v>92.65</v>
      </c>
      <c r="F29" s="22">
        <f>D:D*0.8</f>
        <v>87.2</v>
      </c>
      <c r="G29" s="23">
        <f>D:D*0.75</f>
        <v>81.75</v>
      </c>
      <c r="H29" s="24"/>
      <c r="I29" s="34">
        <f>H29*E29</f>
        <v>0.0</v>
      </c>
      <c r="J29" s="21">
        <f>H29*F29</f>
        <v>0.0</v>
      </c>
      <c r="K29" s="81">
        <f>H29*G29</f>
        <v>0.0</v>
      </c>
      <c r="L29" s="85">
        <f>E29*1.8</f>
        <v>166.77</v>
      </c>
      <c r="M29" s="88">
        <f>L29-E29</f>
        <v>74.12</v>
      </c>
      <c r="N29" s="93">
        <f>(L29-E29)/L29*100</f>
        <v>44.4444444444444</v>
      </c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="14" customFormat="1" ht="12.75" customHeight="1">
      <c r="A30" s="13"/>
      <c r="B30" s="19" t="s">
        <v>35</v>
      </c>
      <c r="C30" s="20">
        <v>4.660043460382E12</v>
      </c>
      <c r="D30" s="21">
        <v>120.0</v>
      </c>
      <c r="E30" s="22">
        <f>D:D*0.85</f>
        <v>102.0</v>
      </c>
      <c r="F30" s="22">
        <f>D:D*0.8</f>
        <v>96.0</v>
      </c>
      <c r="G30" s="23">
        <f>D:D*0.75</f>
        <v>90.0</v>
      </c>
      <c r="H30" s="24"/>
      <c r="I30" s="34">
        <f>H30*E30</f>
        <v>0.0</v>
      </c>
      <c r="J30" s="21">
        <f>H30*F30</f>
        <v>0.0</v>
      </c>
      <c r="K30" s="81">
        <f>H30*G30</f>
        <v>0.0</v>
      </c>
      <c r="L30" s="85">
        <f>E30*1.8</f>
        <v>183.6</v>
      </c>
      <c r="M30" s="88">
        <f>L30-E30</f>
        <v>81.6</v>
      </c>
      <c r="N30" s="93">
        <f>(L30-E30)/L30*100</f>
        <v>44.4444444444444</v>
      </c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="14" customFormat="1" ht="12.75" customHeight="1">
      <c r="A31" s="13"/>
      <c r="B31" s="19" t="s">
        <v>36</v>
      </c>
      <c r="C31" s="20">
        <v>4.660043460399E12</v>
      </c>
      <c r="D31" s="21">
        <v>89.0</v>
      </c>
      <c r="E31" s="22">
        <f>D:D*0.85</f>
        <v>75.65</v>
      </c>
      <c r="F31" s="22">
        <f>D:D*0.8</f>
        <v>71.2</v>
      </c>
      <c r="G31" s="23">
        <f>D:D*0.75</f>
        <v>66.75</v>
      </c>
      <c r="H31" s="24"/>
      <c r="I31" s="34">
        <f>H31*E31</f>
        <v>0.0</v>
      </c>
      <c r="J31" s="21">
        <f>H31*F31</f>
        <v>0.0</v>
      </c>
      <c r="K31" s="81">
        <f>H31*G31</f>
        <v>0.0</v>
      </c>
      <c r="L31" s="85">
        <f>E31*1.8</f>
        <v>136.17</v>
      </c>
      <c r="M31" s="88">
        <f>L31-E31</f>
        <v>60.52</v>
      </c>
      <c r="N31" s="93">
        <f>(L31-E31)/L31*100</f>
        <v>44.4444444444444</v>
      </c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="14" customFormat="1" ht="12.75" customHeight="1">
      <c r="A32" s="13">
        <v>2.0</v>
      </c>
      <c r="B32" s="19" t="s">
        <v>37</v>
      </c>
      <c r="C32" s="20">
        <v>4.660043460405E12</v>
      </c>
      <c r="D32" s="21">
        <v>120.0</v>
      </c>
      <c r="E32" s="22">
        <f>D:D*0.85</f>
        <v>102.0</v>
      </c>
      <c r="F32" s="22">
        <f>D:D*0.8</f>
        <v>96.0</v>
      </c>
      <c r="G32" s="23">
        <f>D:D*0.75</f>
        <v>90.0</v>
      </c>
      <c r="H32" s="24"/>
      <c r="I32" s="34">
        <f>H32*E32</f>
        <v>0.0</v>
      </c>
      <c r="J32" s="21">
        <f>H32*F32</f>
        <v>0.0</v>
      </c>
      <c r="K32" s="81">
        <f>H32*G32</f>
        <v>0.0</v>
      </c>
      <c r="L32" s="85">
        <f>E32*1.8</f>
        <v>183.6</v>
      </c>
      <c r="M32" s="88">
        <f>L32-E32</f>
        <v>81.6</v>
      </c>
      <c r="N32" s="93">
        <f>(L32-E32)/L32*100</f>
        <v>44.4444444444444</v>
      </c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="14" customFormat="1" ht="12.75" customHeight="1">
      <c r="A33" s="13">
        <v>1.0</v>
      </c>
      <c r="B33" s="19" t="s">
        <v>38</v>
      </c>
      <c r="C33" s="20">
        <v>4.660043460412E12</v>
      </c>
      <c r="D33" s="21">
        <v>139.0</v>
      </c>
      <c r="E33" s="22">
        <f>D:D*0.85</f>
        <v>118.15</v>
      </c>
      <c r="F33" s="22">
        <f>D:D*0.8</f>
        <v>111.2</v>
      </c>
      <c r="G33" s="23">
        <f>D:D*0.75</f>
        <v>104.25</v>
      </c>
      <c r="H33" s="24"/>
      <c r="I33" s="34">
        <f>H33*E33</f>
        <v>0.0</v>
      </c>
      <c r="J33" s="21">
        <f>H33*F33</f>
        <v>0.0</v>
      </c>
      <c r="K33" s="81">
        <f>H33*G33</f>
        <v>0.0</v>
      </c>
      <c r="L33" s="85">
        <f>E33*1.8</f>
        <v>212.67</v>
      </c>
      <c r="M33" s="88">
        <f>L33-E33</f>
        <v>94.52</v>
      </c>
      <c r="N33" s="93">
        <f>(L33-E33)/L33*100</f>
        <v>44.4444444444444</v>
      </c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="14" customFormat="1" ht="12.75" customHeight="1">
      <c r="A34" s="13">
        <v>3.0</v>
      </c>
      <c r="B34" s="19" t="s">
        <v>39</v>
      </c>
      <c r="C34" s="20">
        <v>4.660043460429E12</v>
      </c>
      <c r="D34" s="21">
        <v>109.0</v>
      </c>
      <c r="E34" s="22">
        <f>D:D*0.85</f>
        <v>92.65</v>
      </c>
      <c r="F34" s="22">
        <f>D:D*0.8</f>
        <v>87.2</v>
      </c>
      <c r="G34" s="23">
        <f>D:D*0.75</f>
        <v>81.75</v>
      </c>
      <c r="H34" s="24"/>
      <c r="I34" s="34">
        <f>H34*E34</f>
        <v>0.0</v>
      </c>
      <c r="J34" s="21">
        <f>H34*F34</f>
        <v>0.0</v>
      </c>
      <c r="K34" s="81">
        <f>H34*G34</f>
        <v>0.0</v>
      </c>
      <c r="L34" s="85">
        <f>E34*1.8</f>
        <v>166.77</v>
      </c>
      <c r="M34" s="88">
        <f>L34-E34</f>
        <v>74.12</v>
      </c>
      <c r="N34" s="93">
        <f>(L34-E34)/L34*100</f>
        <v>44.4444444444444</v>
      </c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="14" customFormat="1" ht="12.75" customHeight="1">
      <c r="A35" s="13"/>
      <c r="B35" s="19" t="s">
        <v>40</v>
      </c>
      <c r="C35" s="20">
        <v>4.660043460436E12</v>
      </c>
      <c r="D35" s="21">
        <v>130.0</v>
      </c>
      <c r="E35" s="22">
        <f>D:D*0.85</f>
        <v>110.5</v>
      </c>
      <c r="F35" s="22">
        <f>D:D*0.8</f>
        <v>104.0</v>
      </c>
      <c r="G35" s="23">
        <f>D:D*0.75</f>
        <v>97.5</v>
      </c>
      <c r="H35" s="24"/>
      <c r="I35" s="34">
        <f>H35*E35</f>
        <v>0.0</v>
      </c>
      <c r="J35" s="21">
        <f>H35*F35</f>
        <v>0.0</v>
      </c>
      <c r="K35" s="81">
        <f>H35*G35</f>
        <v>0.0</v>
      </c>
      <c r="L35" s="85">
        <f>E35*1.8</f>
        <v>198.9</v>
      </c>
      <c r="M35" s="88">
        <f>L35-E35</f>
        <v>88.4</v>
      </c>
      <c r="N35" s="93">
        <f>(L35-E35)/L35*100</f>
        <v>44.4444444444445</v>
      </c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="14" customFormat="1" ht="12.75" customHeight="1">
      <c r="A36" s="13"/>
      <c r="B36" s="19" t="s">
        <v>41</v>
      </c>
      <c r="C36" s="20">
        <v>4.660043460443E12</v>
      </c>
      <c r="D36" s="21">
        <v>138.0</v>
      </c>
      <c r="E36" s="22">
        <f>D:D*0.85</f>
        <v>117.3</v>
      </c>
      <c r="F36" s="22">
        <f>D:D*0.8</f>
        <v>110.4</v>
      </c>
      <c r="G36" s="23">
        <f>D:D*0.75</f>
        <v>103.5</v>
      </c>
      <c r="H36" s="24"/>
      <c r="I36" s="34">
        <f>H36*E36</f>
        <v>0.0</v>
      </c>
      <c r="J36" s="21">
        <f>H36*F36</f>
        <v>0.0</v>
      </c>
      <c r="K36" s="81">
        <f>H36*G36</f>
        <v>0.0</v>
      </c>
      <c r="L36" s="85">
        <f>E36*1.8</f>
        <v>211.14</v>
      </c>
      <c r="M36" s="88">
        <f>L36-E36</f>
        <v>93.84</v>
      </c>
      <c r="N36" s="93">
        <f>(L36-E36)/L36*100</f>
        <v>44.4444444444444</v>
      </c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="14" customFormat="1" ht="12.75" customHeight="1">
      <c r="A37" s="13">
        <v>3.0</v>
      </c>
      <c r="B37" s="19" t="s">
        <v>42</v>
      </c>
      <c r="C37" s="20">
        <v>4.66004346045E12</v>
      </c>
      <c r="D37" s="21">
        <v>95.0</v>
      </c>
      <c r="E37" s="22">
        <f>D:D*0.85</f>
        <v>80.75</v>
      </c>
      <c r="F37" s="22">
        <f>D:D*0.8</f>
        <v>76.0</v>
      </c>
      <c r="G37" s="23">
        <f>D:D*0.75</f>
        <v>71.25</v>
      </c>
      <c r="H37" s="24"/>
      <c r="I37" s="34">
        <f>H37*E37</f>
        <v>0.0</v>
      </c>
      <c r="J37" s="21">
        <f>H37*F37</f>
        <v>0.0</v>
      </c>
      <c r="K37" s="81">
        <f>H37*G37</f>
        <v>0.0</v>
      </c>
      <c r="L37" s="85">
        <f>E37*1.8</f>
        <v>145.35</v>
      </c>
      <c r="M37" s="88">
        <f>L37-E37</f>
        <v>64.6</v>
      </c>
      <c r="N37" s="93">
        <f>(L37-E37)/L37*100</f>
        <v>44.4444444444444</v>
      </c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="14" customFormat="1" ht="12.75" customHeight="1">
      <c r="A38" s="13"/>
      <c r="B38" s="19" t="s">
        <v>43</v>
      </c>
      <c r="C38" s="20">
        <v>4.660043460467E12</v>
      </c>
      <c r="D38" s="21">
        <v>99.0</v>
      </c>
      <c r="E38" s="22">
        <f>D:D*0.85</f>
        <v>84.15</v>
      </c>
      <c r="F38" s="22">
        <f>D:D*0.8</f>
        <v>79.2</v>
      </c>
      <c r="G38" s="23">
        <f>D:D*0.75</f>
        <v>74.25</v>
      </c>
      <c r="H38" s="24"/>
      <c r="I38" s="34">
        <f>H38*E38</f>
        <v>0.0</v>
      </c>
      <c r="J38" s="21">
        <f>H38*F38</f>
        <v>0.0</v>
      </c>
      <c r="K38" s="81">
        <f>H38*G38</f>
        <v>0.0</v>
      </c>
      <c r="L38" s="85">
        <f>E38*1.8</f>
        <v>151.47</v>
      </c>
      <c r="M38" s="88">
        <f>L38-E38</f>
        <v>67.32</v>
      </c>
      <c r="N38" s="93">
        <f>(L38-E38)/L38*100</f>
        <v>44.4444444444444</v>
      </c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="14" customFormat="1" ht="12.75" customHeight="1">
      <c r="A39" s="13"/>
      <c r="B39" s="19" t="s">
        <v>44</v>
      </c>
      <c r="C39" s="20">
        <v>4.660043460474E12</v>
      </c>
      <c r="D39" s="21">
        <v>99.0</v>
      </c>
      <c r="E39" s="22">
        <f>D:D*0.85</f>
        <v>84.15</v>
      </c>
      <c r="F39" s="22">
        <f>D:D*0.8</f>
        <v>79.2</v>
      </c>
      <c r="G39" s="23">
        <f>D:D*0.75</f>
        <v>74.25</v>
      </c>
      <c r="H39" s="24"/>
      <c r="I39" s="34">
        <f>H39*E39</f>
        <v>0.0</v>
      </c>
      <c r="J39" s="21">
        <f>H39*F39</f>
        <v>0.0</v>
      </c>
      <c r="K39" s="81">
        <f>H39*G39</f>
        <v>0.0</v>
      </c>
      <c r="L39" s="85">
        <f>E39*1.8</f>
        <v>151.47</v>
      </c>
      <c r="M39" s="88">
        <f>L39-E39</f>
        <v>67.32</v>
      </c>
      <c r="N39" s="93">
        <f>(L39-E39)/L39*100</f>
        <v>44.4444444444444</v>
      </c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="14" customFormat="1" ht="12.75" customHeight="1">
      <c r="A40" s="13"/>
      <c r="B40" s="19" t="s">
        <v>45</v>
      </c>
      <c r="C40" s="20">
        <v>4.660043460481E12</v>
      </c>
      <c r="D40" s="21">
        <v>99.0</v>
      </c>
      <c r="E40" s="22">
        <f>D:D*0.85</f>
        <v>84.15</v>
      </c>
      <c r="F40" s="22">
        <f>D:D*0.8</f>
        <v>79.2</v>
      </c>
      <c r="G40" s="23">
        <f>D:D*0.75</f>
        <v>74.25</v>
      </c>
      <c r="H40" s="24"/>
      <c r="I40" s="34">
        <f>H40*E40</f>
        <v>0.0</v>
      </c>
      <c r="J40" s="21">
        <f>H40*F40</f>
        <v>0.0</v>
      </c>
      <c r="K40" s="81">
        <f>H40*G40</f>
        <v>0.0</v>
      </c>
      <c r="L40" s="85">
        <f>E40*1.8</f>
        <v>151.47</v>
      </c>
      <c r="M40" s="88">
        <f>L40-E40</f>
        <v>67.32</v>
      </c>
      <c r="N40" s="93">
        <f>(L40-E40)/L40*100</f>
        <v>44.4444444444444</v>
      </c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="14" customFormat="1" ht="12.75" customHeight="1">
      <c r="A41" s="13"/>
      <c r="B41" s="19" t="s">
        <v>46</v>
      </c>
      <c r="C41" s="20">
        <v>4.660043460498E12</v>
      </c>
      <c r="D41" s="21">
        <v>149.0</v>
      </c>
      <c r="E41" s="22">
        <f>D:D*0.85</f>
        <v>126.65</v>
      </c>
      <c r="F41" s="22">
        <f>D:D*0.8</f>
        <v>119.2</v>
      </c>
      <c r="G41" s="23">
        <f>D:D*0.75</f>
        <v>111.75</v>
      </c>
      <c r="H41" s="24"/>
      <c r="I41" s="34">
        <f>H41*E41</f>
        <v>0.0</v>
      </c>
      <c r="J41" s="21">
        <f>H41*F41</f>
        <v>0.0</v>
      </c>
      <c r="K41" s="81">
        <f>H41*G41</f>
        <v>0.0</v>
      </c>
      <c r="L41" s="85">
        <f>E41*1.8</f>
        <v>227.97</v>
      </c>
      <c r="M41" s="88">
        <f>L41-E41</f>
        <v>101.32</v>
      </c>
      <c r="N41" s="93">
        <f>(L41-E41)/L41*100</f>
        <v>44.4444444444444</v>
      </c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ht="12.75" customHeight="1">
      <c r="A42" s="8"/>
      <c r="B42" s="19" t="s">
        <v>47</v>
      </c>
      <c r="C42" s="20">
        <v>4.660043460504E12</v>
      </c>
      <c r="D42" s="21">
        <v>99.0</v>
      </c>
      <c r="E42" s="22">
        <f>D:D*0.85</f>
        <v>84.15</v>
      </c>
      <c r="F42" s="22">
        <f>D:D*0.8</f>
        <v>79.2</v>
      </c>
      <c r="G42" s="23">
        <f>D:D*0.75</f>
        <v>74.25</v>
      </c>
      <c r="H42" s="24"/>
      <c r="I42" s="34">
        <f>H42*E42</f>
        <v>0.0</v>
      </c>
      <c r="J42" s="21">
        <f>H42*F42</f>
        <v>0.0</v>
      </c>
      <c r="K42" s="81">
        <f>H42*G42</f>
        <v>0.0</v>
      </c>
      <c r="L42" s="85">
        <f>E42*1.8</f>
        <v>151.47</v>
      </c>
      <c r="M42" s="88">
        <f>L42-E42</f>
        <v>67.32</v>
      </c>
      <c r="N42" s="93">
        <f>(L42-E42)/L42*100</f>
        <v>44.4444444444444</v>
      </c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="14" customFormat="1" ht="12.75" customHeight="1">
      <c r="A43" s="13"/>
      <c r="B43" s="19" t="s">
        <v>48</v>
      </c>
      <c r="C43" s="20">
        <v>4.660043460511E12</v>
      </c>
      <c r="D43" s="21">
        <v>123.0</v>
      </c>
      <c r="E43" s="22">
        <f>D:D*0.85</f>
        <v>104.55</v>
      </c>
      <c r="F43" s="22">
        <f>D:D*0.8</f>
        <v>98.4</v>
      </c>
      <c r="G43" s="23">
        <f>D:D*0.75</f>
        <v>92.25</v>
      </c>
      <c r="H43" s="24"/>
      <c r="I43" s="34">
        <f>H43*E43</f>
        <v>0.0</v>
      </c>
      <c r="J43" s="21">
        <f>H43*F43</f>
        <v>0.0</v>
      </c>
      <c r="K43" s="81">
        <f>H43*G43</f>
        <v>0.0</v>
      </c>
      <c r="L43" s="85">
        <f>E43*1.8</f>
        <v>188.19</v>
      </c>
      <c r="M43" s="88">
        <f>L43-E43</f>
        <v>83.64</v>
      </c>
      <c r="N43" s="93">
        <f>(L43-E43)/L43*100</f>
        <v>44.4444444444445</v>
      </c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="14" customFormat="1" ht="12.75" customHeight="1">
      <c r="A44" s="13"/>
      <c r="B44" s="19" t="s">
        <v>49</v>
      </c>
      <c r="C44" s="20">
        <v>4.660043460528E12</v>
      </c>
      <c r="D44" s="21">
        <v>149.0</v>
      </c>
      <c r="E44" s="22">
        <f>D:D*0.85</f>
        <v>126.65</v>
      </c>
      <c r="F44" s="22">
        <f>D:D*0.8</f>
        <v>119.2</v>
      </c>
      <c r="G44" s="23">
        <f>D:D*0.75</f>
        <v>111.75</v>
      </c>
      <c r="H44" s="24"/>
      <c r="I44" s="34">
        <f>H44*E44</f>
        <v>0.0</v>
      </c>
      <c r="J44" s="21">
        <f>H44*F44</f>
        <v>0.0</v>
      </c>
      <c r="K44" s="81">
        <f>H44*G44</f>
        <v>0.0</v>
      </c>
      <c r="L44" s="85">
        <f>E44*1.8</f>
        <v>227.97</v>
      </c>
      <c r="M44" s="88">
        <f>L44-E44</f>
        <v>101.32</v>
      </c>
      <c r="N44" s="93">
        <f>(L44-E44)/L44*100</f>
        <v>44.4444444444444</v>
      </c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="14" customFormat="1" ht="12.75" customHeight="1">
      <c r="A45" s="13"/>
      <c r="B45" s="19" t="s">
        <v>50</v>
      </c>
      <c r="C45" s="20">
        <v>4.660043460535E12</v>
      </c>
      <c r="D45" s="21">
        <v>144.0</v>
      </c>
      <c r="E45" s="22">
        <f>D:D*0.85</f>
        <v>122.4</v>
      </c>
      <c r="F45" s="22">
        <f>D:D*0.8</f>
        <v>115.2</v>
      </c>
      <c r="G45" s="23">
        <f>D:D*0.75</f>
        <v>108.0</v>
      </c>
      <c r="H45" s="24"/>
      <c r="I45" s="34">
        <f>H45*E45</f>
        <v>0.0</v>
      </c>
      <c r="J45" s="21">
        <f>H45*F45</f>
        <v>0.0</v>
      </c>
      <c r="K45" s="81">
        <f>H45*G45</f>
        <v>0.0</v>
      </c>
      <c r="L45" s="85">
        <f>E45*1.8</f>
        <v>220.32</v>
      </c>
      <c r="M45" s="88">
        <f>L45-E45</f>
        <v>97.92</v>
      </c>
      <c r="N45" s="93">
        <f>(L45-E45)/L45*100</f>
        <v>44.4444444444444</v>
      </c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="14" customFormat="1" ht="12.75" customHeight="1">
      <c r="A46" s="13"/>
      <c r="B46" s="19" t="s">
        <v>51</v>
      </c>
      <c r="C46" s="20">
        <v>4.660043460542E12</v>
      </c>
      <c r="D46" s="21">
        <v>117.0</v>
      </c>
      <c r="E46" s="22">
        <f>D:D*0.85</f>
        <v>99.45</v>
      </c>
      <c r="F46" s="22">
        <f>D:D*0.8</f>
        <v>93.6</v>
      </c>
      <c r="G46" s="23">
        <f>D:D*0.75</f>
        <v>87.75</v>
      </c>
      <c r="H46" s="24"/>
      <c r="I46" s="34">
        <f>H46*E46</f>
        <v>0.0</v>
      </c>
      <c r="J46" s="21">
        <f>H46*F46</f>
        <v>0.0</v>
      </c>
      <c r="K46" s="81">
        <f>H46*G46</f>
        <v>0.0</v>
      </c>
      <c r="L46" s="85">
        <f>E46*1.8</f>
        <v>179.01</v>
      </c>
      <c r="M46" s="88">
        <f>L46-E46</f>
        <v>79.56</v>
      </c>
      <c r="N46" s="93">
        <f>(L46-E46)/L46*100</f>
        <v>44.4444444444444</v>
      </c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="14" customFormat="1" ht="12.75" customHeight="1">
      <c r="A47" s="13"/>
      <c r="B47" s="19" t="s">
        <v>52</v>
      </c>
      <c r="C47" s="20">
        <v>4.660043460559E12</v>
      </c>
      <c r="D47" s="21">
        <v>99.0</v>
      </c>
      <c r="E47" s="22">
        <f>D:D*0.85</f>
        <v>84.15</v>
      </c>
      <c r="F47" s="22">
        <f>D:D*0.8</f>
        <v>79.2</v>
      </c>
      <c r="G47" s="23">
        <f>D:D*0.75</f>
        <v>74.25</v>
      </c>
      <c r="H47" s="24"/>
      <c r="I47" s="34">
        <f>H47*E47</f>
        <v>0.0</v>
      </c>
      <c r="J47" s="21">
        <f>H47*F47</f>
        <v>0.0</v>
      </c>
      <c r="K47" s="81">
        <f>H47*G47</f>
        <v>0.0</v>
      </c>
      <c r="L47" s="85">
        <f>E47*1.8</f>
        <v>151.47</v>
      </c>
      <c r="M47" s="88">
        <f>L47-E47</f>
        <v>67.32</v>
      </c>
      <c r="N47" s="93">
        <f>(L47-E47)/L47*100</f>
        <v>44.4444444444444</v>
      </c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="14" customFormat="1" ht="12.75" customHeight="1">
      <c r="A48" s="13">
        <v>3.0</v>
      </c>
      <c r="B48" s="19" t="s">
        <v>53</v>
      </c>
      <c r="C48" s="20">
        <v>4.660043460573E12</v>
      </c>
      <c r="D48" s="21">
        <v>170.0</v>
      </c>
      <c r="E48" s="22">
        <f>D:D*0.85</f>
        <v>144.5</v>
      </c>
      <c r="F48" s="22">
        <f>D:D*0.8</f>
        <v>136.0</v>
      </c>
      <c r="G48" s="23">
        <f>D:D*0.75</f>
        <v>127.5</v>
      </c>
      <c r="H48" s="24"/>
      <c r="I48" s="34">
        <f>H48*E48</f>
        <v>0.0</v>
      </c>
      <c r="J48" s="21">
        <f>H48*F48</f>
        <v>0.0</v>
      </c>
      <c r="K48" s="81">
        <f>H48*G48</f>
        <v>0.0</v>
      </c>
      <c r="L48" s="85">
        <f>E48*1.8</f>
        <v>260.1</v>
      </c>
      <c r="M48" s="88">
        <f>L48-E48</f>
        <v>115.6</v>
      </c>
      <c r="N48" s="93">
        <f>(L48-E48)/L48*100</f>
        <v>44.4444444444445</v>
      </c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="14" customFormat="1" ht="12.75" customHeight="1">
      <c r="A49" s="13">
        <v>2.0</v>
      </c>
      <c r="B49" s="19" t="s">
        <v>54</v>
      </c>
      <c r="C49" s="20">
        <v>4.660043460597E12</v>
      </c>
      <c r="D49" s="21">
        <v>190.0</v>
      </c>
      <c r="E49" s="22">
        <f>D:D*0.85</f>
        <v>161.5</v>
      </c>
      <c r="F49" s="22">
        <f>D:D*0.8</f>
        <v>152.0</v>
      </c>
      <c r="G49" s="23">
        <f>D:D*0.75</f>
        <v>142.5</v>
      </c>
      <c r="H49" s="24"/>
      <c r="I49" s="34">
        <f>H49*E49</f>
        <v>0.0</v>
      </c>
      <c r="J49" s="21">
        <f>H49*F49</f>
        <v>0.0</v>
      </c>
      <c r="K49" s="81">
        <f>H49*G49</f>
        <v>0.0</v>
      </c>
      <c r="L49" s="85">
        <f>E49*1.8</f>
        <v>290.7</v>
      </c>
      <c r="M49" s="88">
        <f>L49-E49</f>
        <v>129.2</v>
      </c>
      <c r="N49" s="93">
        <f>(L49-E49)/L49*100</f>
        <v>44.4444444444444</v>
      </c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="14" customFormat="1" ht="12.75" customHeight="1">
      <c r="A50" s="13"/>
      <c r="B50" s="19" t="s">
        <v>55</v>
      </c>
      <c r="C50" s="20">
        <v>4.660043460603E12</v>
      </c>
      <c r="D50" s="21">
        <v>130.0</v>
      </c>
      <c r="E50" s="22">
        <f>D:D*0.85</f>
        <v>110.5</v>
      </c>
      <c r="F50" s="22">
        <f>D:D*0.8</f>
        <v>104.0</v>
      </c>
      <c r="G50" s="23">
        <f>D:D*0.75</f>
        <v>97.5</v>
      </c>
      <c r="H50" s="24"/>
      <c r="I50" s="34">
        <f>H50*E50</f>
        <v>0.0</v>
      </c>
      <c r="J50" s="21">
        <f>H50*F50</f>
        <v>0.0</v>
      </c>
      <c r="K50" s="81">
        <f>H50*G50</f>
        <v>0.0</v>
      </c>
      <c r="L50" s="85">
        <f>E50*1.8</f>
        <v>198.9</v>
      </c>
      <c r="M50" s="88">
        <f>L50-E50</f>
        <v>88.4</v>
      </c>
      <c r="N50" s="93">
        <f>(L50-E50)/L50*100</f>
        <v>44.4444444444445</v>
      </c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="14" customFormat="1" ht="12.75" customHeight="1">
      <c r="A51" s="13"/>
      <c r="B51" s="19" t="s">
        <v>56</v>
      </c>
      <c r="C51" s="20">
        <v>4.66004346061E12</v>
      </c>
      <c r="D51" s="21">
        <v>96.0</v>
      </c>
      <c r="E51" s="22">
        <f>D:D*0.85</f>
        <v>81.6</v>
      </c>
      <c r="F51" s="22">
        <f>D:D*0.8</f>
        <v>76.8</v>
      </c>
      <c r="G51" s="23">
        <f>D:D*0.75</f>
        <v>72.0</v>
      </c>
      <c r="H51" s="24"/>
      <c r="I51" s="34">
        <f>H51*E51</f>
        <v>0.0</v>
      </c>
      <c r="J51" s="21">
        <f>H51*F51</f>
        <v>0.0</v>
      </c>
      <c r="K51" s="81">
        <f>H51*G51</f>
        <v>0.0</v>
      </c>
      <c r="L51" s="85">
        <f>E51*1.8</f>
        <v>146.88</v>
      </c>
      <c r="M51" s="88">
        <f>L51-E51</f>
        <v>65.28</v>
      </c>
      <c r="N51" s="93">
        <f>(L51-E51)/L51*100</f>
        <v>44.4444444444445</v>
      </c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="14" customFormat="1" ht="12.75" customHeight="1">
      <c r="A52" s="13"/>
      <c r="B52" s="19" t="s">
        <v>57</v>
      </c>
      <c r="C52" s="20">
        <v>4.660043460627E12</v>
      </c>
      <c r="D52" s="21">
        <v>140.0</v>
      </c>
      <c r="E52" s="22">
        <f>D:D*0.85</f>
        <v>119.0</v>
      </c>
      <c r="F52" s="22">
        <f>D:D*0.8</f>
        <v>112.0</v>
      </c>
      <c r="G52" s="23">
        <f>D:D*0.75</f>
        <v>105.0</v>
      </c>
      <c r="H52" s="24"/>
      <c r="I52" s="34">
        <f>H52*E52</f>
        <v>0.0</v>
      </c>
      <c r="J52" s="21">
        <f>H52*F52</f>
        <v>0.0</v>
      </c>
      <c r="K52" s="81">
        <f>H52*G52</f>
        <v>0.0</v>
      </c>
      <c r="L52" s="85">
        <f>E52*1.8</f>
        <v>214.2</v>
      </c>
      <c r="M52" s="88">
        <f>L52-E52</f>
        <v>95.2</v>
      </c>
      <c r="N52" s="93">
        <f>(L52-E52)/L52*100</f>
        <v>44.4444444444444</v>
      </c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="14" customFormat="1" ht="12.75" customHeight="1">
      <c r="A53" s="13"/>
      <c r="B53" s="19" t="s">
        <v>58</v>
      </c>
      <c r="C53" s="20">
        <v>4.660043460146E12</v>
      </c>
      <c r="D53" s="21">
        <v>115.0</v>
      </c>
      <c r="E53" s="22">
        <f>D:D*0.85</f>
        <v>97.75</v>
      </c>
      <c r="F53" s="22">
        <f>D:D*0.8</f>
        <v>92.0</v>
      </c>
      <c r="G53" s="23">
        <f>D:D*0.75</f>
        <v>86.25</v>
      </c>
      <c r="H53" s="24"/>
      <c r="I53" s="34">
        <f>H53*E53</f>
        <v>0.0</v>
      </c>
      <c r="J53" s="21">
        <f>H53*F53</f>
        <v>0.0</v>
      </c>
      <c r="K53" s="81">
        <f>H53*G53</f>
        <v>0.0</v>
      </c>
      <c r="L53" s="85">
        <f>E53*1.8</f>
        <v>175.95</v>
      </c>
      <c r="M53" s="88">
        <f>L53-E53</f>
        <v>78.2</v>
      </c>
      <c r="N53" s="93">
        <f>(L53-E53)/L53*100</f>
        <v>44.4444444444444</v>
      </c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="14" customFormat="1" ht="12.75" customHeight="1">
      <c r="A54" s="13"/>
      <c r="B54" s="19" t="s">
        <v>59</v>
      </c>
      <c r="C54" s="20">
        <v>4.660043460139E12</v>
      </c>
      <c r="D54" s="21">
        <v>136.0</v>
      </c>
      <c r="E54" s="22">
        <f>D:D*0.85</f>
        <v>115.6</v>
      </c>
      <c r="F54" s="22">
        <f>D:D*0.8</f>
        <v>108.8</v>
      </c>
      <c r="G54" s="23">
        <f>D:D*0.75</f>
        <v>102.0</v>
      </c>
      <c r="H54" s="24"/>
      <c r="I54" s="34">
        <f>H54*E54</f>
        <v>0.0</v>
      </c>
      <c r="J54" s="21">
        <f>H54*F54</f>
        <v>0.0</v>
      </c>
      <c r="K54" s="81">
        <f>H54*G54</f>
        <v>0.0</v>
      </c>
      <c r="L54" s="85">
        <f>E54*1.8</f>
        <v>208.08</v>
      </c>
      <c r="M54" s="88">
        <f>L54-E54</f>
        <v>92.48</v>
      </c>
      <c r="N54" s="93">
        <f>(L54-E54)/L54*100</f>
        <v>44.4444444444445</v>
      </c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="14" customFormat="1" ht="12.75" customHeight="1">
      <c r="A55" s="13"/>
      <c r="B55" s="19" t="s">
        <v>60</v>
      </c>
      <c r="C55" s="20">
        <v>4.660043460122E12</v>
      </c>
      <c r="D55" s="21">
        <v>140.0</v>
      </c>
      <c r="E55" s="22">
        <f>D:D*0.85</f>
        <v>119.0</v>
      </c>
      <c r="F55" s="22">
        <f>D:D*0.8</f>
        <v>112.0</v>
      </c>
      <c r="G55" s="23">
        <f>D:D*0.75</f>
        <v>105.0</v>
      </c>
      <c r="H55" s="24"/>
      <c r="I55" s="34">
        <f>H55*E55</f>
        <v>0.0</v>
      </c>
      <c r="J55" s="21">
        <f>H55*F55</f>
        <v>0.0</v>
      </c>
      <c r="K55" s="81">
        <f>H55*G55</f>
        <v>0.0</v>
      </c>
      <c r="L55" s="85">
        <f>E55*1.8</f>
        <v>214.2</v>
      </c>
      <c r="M55" s="88">
        <f>L55-E55</f>
        <v>95.2</v>
      </c>
      <c r="N55" s="93">
        <f>(L55-E55)/L55*100</f>
        <v>44.4444444444444</v>
      </c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="14" customFormat="1" ht="12.75" customHeight="1">
      <c r="A56" s="13"/>
      <c r="B56" s="19" t="s">
        <v>61</v>
      </c>
      <c r="C56" s="20">
        <v>4.660043460115E12</v>
      </c>
      <c r="D56" s="21">
        <v>69.0</v>
      </c>
      <c r="E56" s="22">
        <f>D:D*0.85</f>
        <v>58.65</v>
      </c>
      <c r="F56" s="22">
        <f>D:D*0.8</f>
        <v>55.2</v>
      </c>
      <c r="G56" s="23">
        <f>D:D*0.75</f>
        <v>51.75</v>
      </c>
      <c r="H56" s="24"/>
      <c r="I56" s="34">
        <f>H56*E56</f>
        <v>0.0</v>
      </c>
      <c r="J56" s="21">
        <f>H56*F56</f>
        <v>0.0</v>
      </c>
      <c r="K56" s="81">
        <f>H56*G56</f>
        <v>0.0</v>
      </c>
      <c r="L56" s="85">
        <f>E56*1.8</f>
        <v>105.57</v>
      </c>
      <c r="M56" s="88">
        <f>L56-E56</f>
        <v>46.92</v>
      </c>
      <c r="N56" s="93">
        <f>(L56-E56)/L56*100</f>
        <v>44.4444444444444</v>
      </c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="14" customFormat="1" ht="12.75" customHeight="1">
      <c r="A57" s="13"/>
      <c r="B57" s="19" t="s">
        <v>62</v>
      </c>
      <c r="C57" s="20">
        <v>4.660043460108E12</v>
      </c>
      <c r="D57" s="21">
        <v>99.0</v>
      </c>
      <c r="E57" s="22">
        <f>D:D*0.85</f>
        <v>84.15</v>
      </c>
      <c r="F57" s="22">
        <f>D:D*0.8</f>
        <v>79.2</v>
      </c>
      <c r="G57" s="23">
        <f>D:D*0.75</f>
        <v>74.25</v>
      </c>
      <c r="H57" s="24"/>
      <c r="I57" s="34">
        <f>H57*E57</f>
        <v>0.0</v>
      </c>
      <c r="J57" s="21">
        <f>H57*F57</f>
        <v>0.0</v>
      </c>
      <c r="K57" s="81">
        <f>H57*G57</f>
        <v>0.0</v>
      </c>
      <c r="L57" s="85">
        <f>E57*1.8</f>
        <v>151.47</v>
      </c>
      <c r="M57" s="88">
        <f>L57-E57</f>
        <v>67.32</v>
      </c>
      <c r="N57" s="93">
        <f>(L57-E57)/L57*100</f>
        <v>44.4444444444444</v>
      </c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="14" customFormat="1" ht="12.75" customHeight="1">
      <c r="A58" s="13"/>
      <c r="B58" s="19" t="s">
        <v>63</v>
      </c>
      <c r="C58" s="20">
        <v>4.660043460092E12</v>
      </c>
      <c r="D58" s="21">
        <v>126.0</v>
      </c>
      <c r="E58" s="22">
        <f>D:D*0.85</f>
        <v>107.1</v>
      </c>
      <c r="F58" s="22">
        <f>D:D*0.8</f>
        <v>100.8</v>
      </c>
      <c r="G58" s="23">
        <f>D:D*0.75</f>
        <v>94.5</v>
      </c>
      <c r="H58" s="24"/>
      <c r="I58" s="34">
        <f>H58*E58</f>
        <v>0.0</v>
      </c>
      <c r="J58" s="21">
        <f>H58*F58</f>
        <v>0.0</v>
      </c>
      <c r="K58" s="81">
        <f>H58*G58</f>
        <v>0.0</v>
      </c>
      <c r="L58" s="85">
        <f>E58*1.8</f>
        <v>192.78</v>
      </c>
      <c r="M58" s="88">
        <f>L58-E58</f>
        <v>85.68</v>
      </c>
      <c r="N58" s="93">
        <f>(L58-E58)/L58*100</f>
        <v>44.4444444444445</v>
      </c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="14" customFormat="1" ht="12.75" customHeight="1">
      <c r="A59" s="13"/>
      <c r="B59" s="19" t="s">
        <v>64</v>
      </c>
      <c r="C59" s="20">
        <v>4.660043460085E12</v>
      </c>
      <c r="D59" s="21">
        <v>114.0</v>
      </c>
      <c r="E59" s="22">
        <f>D:D*0.85</f>
        <v>96.9</v>
      </c>
      <c r="F59" s="22">
        <f>D:D*0.8</f>
        <v>91.2</v>
      </c>
      <c r="G59" s="23">
        <f>D:D*0.75</f>
        <v>85.5</v>
      </c>
      <c r="H59" s="24"/>
      <c r="I59" s="34">
        <f>H59*E59</f>
        <v>0.0</v>
      </c>
      <c r="J59" s="21">
        <f>H59*F59</f>
        <v>0.0</v>
      </c>
      <c r="K59" s="81">
        <f>H59*G59</f>
        <v>0.0</v>
      </c>
      <c r="L59" s="85">
        <f>E59*1.8</f>
        <v>174.42</v>
      </c>
      <c r="M59" s="88">
        <f>L59-E59</f>
        <v>77.52</v>
      </c>
      <c r="N59" s="93">
        <f>(L59-E59)/L59*100</f>
        <v>44.4444444444444</v>
      </c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="14" customFormat="1" ht="12.75" customHeight="1">
      <c r="A60" s="13">
        <v>1.0</v>
      </c>
      <c r="B60" s="19" t="s">
        <v>65</v>
      </c>
      <c r="C60" s="20">
        <v>4.660043460078E12</v>
      </c>
      <c r="D60" s="21">
        <v>230.0</v>
      </c>
      <c r="E60" s="22">
        <f>D:D*0.85</f>
        <v>195.5</v>
      </c>
      <c r="F60" s="22">
        <f>D:D*0.8</f>
        <v>184.0</v>
      </c>
      <c r="G60" s="23">
        <f>D:D*0.75</f>
        <v>172.5</v>
      </c>
      <c r="H60" s="24"/>
      <c r="I60" s="34">
        <f>H60*E60</f>
        <v>0.0</v>
      </c>
      <c r="J60" s="21">
        <f>H60*F60</f>
        <v>0.0</v>
      </c>
      <c r="K60" s="81">
        <f>H60*G60</f>
        <v>0.0</v>
      </c>
      <c r="L60" s="85">
        <f>E60*1.8</f>
        <v>351.9</v>
      </c>
      <c r="M60" s="88">
        <f>L60-E60</f>
        <v>156.4</v>
      </c>
      <c r="N60" s="93">
        <f>(L60-E60)/L60*100</f>
        <v>44.4444444444444</v>
      </c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="14" customFormat="1" ht="12.75" customHeight="1">
      <c r="A61" s="13"/>
      <c r="B61" s="19" t="s">
        <v>66</v>
      </c>
      <c r="C61" s="20">
        <v>4.660043460061E12</v>
      </c>
      <c r="D61" s="21">
        <v>108.0</v>
      </c>
      <c r="E61" s="22">
        <f>D:D*0.85</f>
        <v>91.8</v>
      </c>
      <c r="F61" s="22">
        <f>D:D*0.8</f>
        <v>86.4</v>
      </c>
      <c r="G61" s="23">
        <f>D:D*0.75</f>
        <v>81.0</v>
      </c>
      <c r="H61" s="24"/>
      <c r="I61" s="34">
        <f>H61*E61</f>
        <v>0.0</v>
      </c>
      <c r="J61" s="21">
        <f>H61*F61</f>
        <v>0.0</v>
      </c>
      <c r="K61" s="81">
        <f>H61*G61</f>
        <v>0.0</v>
      </c>
      <c r="L61" s="85">
        <f>E61*1.8</f>
        <v>165.24</v>
      </c>
      <c r="M61" s="88">
        <f>L61-E61</f>
        <v>73.44</v>
      </c>
      <c r="N61" s="93">
        <f>(L61-E61)/L61*100</f>
        <v>44.4444444444445</v>
      </c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="14" customFormat="1" ht="14.25" customHeight="1">
      <c r="A62" s="13"/>
      <c r="B62" s="50" t="s">
        <v>67</v>
      </c>
      <c r="C62" s="94">
        <v>4.660043460054E12</v>
      </c>
      <c r="D62" s="60">
        <v>99.0</v>
      </c>
      <c r="E62" s="95">
        <f>D:D*0.85</f>
        <v>84.15</v>
      </c>
      <c r="F62" s="95">
        <f>D:D*0.8</f>
        <v>79.2</v>
      </c>
      <c r="G62" s="32">
        <f>D:D*0.75</f>
        <v>74.25</v>
      </c>
      <c r="H62" s="27"/>
      <c r="I62" s="37">
        <f>H62*E62</f>
        <v>0.0</v>
      </c>
      <c r="J62" s="60">
        <f>H62*F62</f>
        <v>0.0</v>
      </c>
      <c r="K62" s="36">
        <f>H62*G62</f>
        <v>0.0</v>
      </c>
      <c r="L62" s="96">
        <f>E62*1.8</f>
        <v>151.47</v>
      </c>
      <c r="M62" s="97">
        <f>L62-E62</f>
        <v>67.32</v>
      </c>
      <c r="N62" s="98">
        <f>(L62-E62)/L62*100</f>
        <v>44.4444444444444</v>
      </c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ht="13.8">
      <c r="A63" s="9"/>
      <c r="B63" s="55" t="s">
        <v>204</v>
      </c>
      <c r="C63" s="105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="14" customFormat="1" ht="12.75" customHeight="1">
      <c r="A64" s="13">
        <v>2.0</v>
      </c>
      <c r="B64" s="51" t="s">
        <v>68</v>
      </c>
      <c r="C64" s="99">
        <v>4.660043460641E12</v>
      </c>
      <c r="D64" s="100">
        <v>320.0</v>
      </c>
      <c r="E64" s="101">
        <f>D:D*0.85</f>
        <v>272.0</v>
      </c>
      <c r="F64" s="101">
        <f>D:D*0.8</f>
        <v>256.0</v>
      </c>
      <c r="G64" s="53">
        <f>D:D*0.75</f>
        <v>240.0</v>
      </c>
      <c r="H64" s="54"/>
      <c r="I64" s="38">
        <f>H64*E64</f>
        <v>0.0</v>
      </c>
      <c r="J64" s="100">
        <f>H64*F64</f>
        <v>0.0</v>
      </c>
      <c r="K64" s="80">
        <f>H64*G64</f>
        <v>0.0</v>
      </c>
      <c r="L64" s="102">
        <f>E64*1.8</f>
        <v>489.6</v>
      </c>
      <c r="M64" s="103">
        <f>L64-E64</f>
        <v>217.6</v>
      </c>
      <c r="N64" s="104">
        <f>(L64-E64)/L64*100</f>
        <v>44.4444444444445</v>
      </c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="14" customFormat="1" ht="12.75" customHeight="1">
      <c r="A65" s="13">
        <v>3.0</v>
      </c>
      <c r="B65" s="19" t="s">
        <v>69</v>
      </c>
      <c r="C65" s="20">
        <v>4.660043460658E12</v>
      </c>
      <c r="D65" s="21">
        <v>390.0</v>
      </c>
      <c r="E65" s="22">
        <f>D:D*0.85</f>
        <v>331.5</v>
      </c>
      <c r="F65" s="22">
        <f>D:D*0.8</f>
        <v>312.0</v>
      </c>
      <c r="G65" s="23">
        <f>D:D*0.75</f>
        <v>292.5</v>
      </c>
      <c r="H65" s="24"/>
      <c r="I65" s="34">
        <f>H65*E65</f>
        <v>0.0</v>
      </c>
      <c r="J65" s="21">
        <f>H65*F65</f>
        <v>0.0</v>
      </c>
      <c r="K65" s="81">
        <f>H65*G65</f>
        <v>0.0</v>
      </c>
      <c r="L65" s="85">
        <f>E65*1.8</f>
        <v>596.7</v>
      </c>
      <c r="M65" s="88">
        <f>L65-E65</f>
        <v>265.2</v>
      </c>
      <c r="N65" s="93">
        <f>(L65-E65)/L65*100</f>
        <v>44.4444444444445</v>
      </c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="14" customFormat="1" ht="12.75" customHeight="1">
      <c r="A66" s="13"/>
      <c r="B66" s="19" t="s">
        <v>73</v>
      </c>
      <c r="C66" s="20">
        <v>4.660043460696E12</v>
      </c>
      <c r="D66" s="21">
        <v>109.0</v>
      </c>
      <c r="E66" s="22">
        <f>D:D*0.85</f>
        <v>92.65</v>
      </c>
      <c r="F66" s="22">
        <f>D:D*0.8</f>
        <v>87.2</v>
      </c>
      <c r="G66" s="23">
        <f>D:D*0.75</f>
        <v>81.75</v>
      </c>
      <c r="H66" s="24"/>
      <c r="I66" s="34">
        <f>H66*E66</f>
        <v>0.0</v>
      </c>
      <c r="J66" s="21">
        <f>H66*F66</f>
        <v>0.0</v>
      </c>
      <c r="K66" s="81">
        <f>H66*G66</f>
        <v>0.0</v>
      </c>
      <c r="L66" s="85">
        <f>E66*1.8</f>
        <v>166.77</v>
      </c>
      <c r="M66" s="88">
        <f>L66-E66</f>
        <v>74.12</v>
      </c>
      <c r="N66" s="93">
        <f>(L66-E66)/L66*100</f>
        <v>44.4444444444444</v>
      </c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="14" customFormat="1" ht="12.75" customHeight="1">
      <c r="A67" s="13"/>
      <c r="B67" s="19" t="s">
        <v>74</v>
      </c>
      <c r="C67" s="20">
        <v>4.660043460702E12</v>
      </c>
      <c r="D67" s="21">
        <v>89.0</v>
      </c>
      <c r="E67" s="22">
        <f>D:D*0.85</f>
        <v>75.65</v>
      </c>
      <c r="F67" s="22">
        <f>D:D*0.8</f>
        <v>71.2</v>
      </c>
      <c r="G67" s="23">
        <f>D:D*0.75</f>
        <v>66.75</v>
      </c>
      <c r="H67" s="24"/>
      <c r="I67" s="34">
        <f>H67*E67</f>
        <v>0.0</v>
      </c>
      <c r="J67" s="21">
        <f>H67*F67</f>
        <v>0.0</v>
      </c>
      <c r="K67" s="81">
        <f>H67*G67</f>
        <v>0.0</v>
      </c>
      <c r="L67" s="85">
        <f>E67*1.8</f>
        <v>136.17</v>
      </c>
      <c r="M67" s="88">
        <f>L67-E67</f>
        <v>60.52</v>
      </c>
      <c r="N67" s="93">
        <f>(L67-E67)/L67*100</f>
        <v>44.4444444444444</v>
      </c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ht="12.75" customHeight="1">
      <c r="A68" s="8"/>
      <c r="B68" s="19" t="s">
        <v>75</v>
      </c>
      <c r="C68" s="20">
        <v>4.660043460719E12</v>
      </c>
      <c r="D68" s="21">
        <v>115.0</v>
      </c>
      <c r="E68" s="22">
        <f>D:D*0.85</f>
        <v>97.75</v>
      </c>
      <c r="F68" s="22">
        <f>D:D*0.8</f>
        <v>92.0</v>
      </c>
      <c r="G68" s="23">
        <f>D:D*0.75</f>
        <v>86.25</v>
      </c>
      <c r="H68" s="24"/>
      <c r="I68" s="34">
        <f>H68*E68</f>
        <v>0.0</v>
      </c>
      <c r="J68" s="21">
        <f>H68*F68</f>
        <v>0.0</v>
      </c>
      <c r="K68" s="81">
        <f>H68*G68</f>
        <v>0.0</v>
      </c>
      <c r="L68" s="85">
        <f>E68*1.8</f>
        <v>175.95</v>
      </c>
      <c r="M68" s="88">
        <f>L68-E68</f>
        <v>78.2</v>
      </c>
      <c r="N68" s="93">
        <f>(L68-E68)/L68*100</f>
        <v>44.4444444444444</v>
      </c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="14" customFormat="1" ht="12.75" customHeight="1">
      <c r="A69" s="13"/>
      <c r="B69" s="19" t="s">
        <v>76</v>
      </c>
      <c r="C69" s="20">
        <v>4.660043460733E12</v>
      </c>
      <c r="D69" s="21">
        <v>73.0</v>
      </c>
      <c r="E69" s="22">
        <f>D:D*0.85</f>
        <v>62.05</v>
      </c>
      <c r="F69" s="22">
        <f>D:D*0.8</f>
        <v>58.4</v>
      </c>
      <c r="G69" s="23">
        <f>D:D*0.75</f>
        <v>54.75</v>
      </c>
      <c r="H69" s="24"/>
      <c r="I69" s="34">
        <f>H69*E69</f>
        <v>0.0</v>
      </c>
      <c r="J69" s="21">
        <f>H69*F69</f>
        <v>0.0</v>
      </c>
      <c r="K69" s="81">
        <f>H69*G69</f>
        <v>0.0</v>
      </c>
      <c r="L69" s="85">
        <f>E69*1.8</f>
        <v>111.69</v>
      </c>
      <c r="M69" s="88">
        <f>L69-E69</f>
        <v>49.64</v>
      </c>
      <c r="N69" s="93">
        <f>(L69-E69)/L69*100</f>
        <v>44.4444444444445</v>
      </c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="14" customFormat="1" ht="12.75" customHeight="1">
      <c r="A70" s="13"/>
      <c r="B70" s="19" t="s">
        <v>77</v>
      </c>
      <c r="C70" s="20">
        <v>4.66004346074E12</v>
      </c>
      <c r="D70" s="21">
        <v>76.0</v>
      </c>
      <c r="E70" s="22">
        <f>D:D*0.85</f>
        <v>64.6</v>
      </c>
      <c r="F70" s="22">
        <f>D:D*0.8</f>
        <v>60.8</v>
      </c>
      <c r="G70" s="23">
        <f>D:D*0.75</f>
        <v>57.0</v>
      </c>
      <c r="H70" s="24"/>
      <c r="I70" s="34">
        <f>H70*E70</f>
        <v>0.0</v>
      </c>
      <c r="J70" s="21">
        <f>H70*F70</f>
        <v>0.0</v>
      </c>
      <c r="K70" s="81">
        <f>H70*G70</f>
        <v>0.0</v>
      </c>
      <c r="L70" s="85">
        <f>E70*1.8</f>
        <v>116.28</v>
      </c>
      <c r="M70" s="88">
        <f>L70-E70</f>
        <v>51.68</v>
      </c>
      <c r="N70" s="93">
        <f>(L70-E70)/L70*100</f>
        <v>44.4444444444445</v>
      </c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="14" customFormat="1" ht="12.75" customHeight="1">
      <c r="A71" s="13"/>
      <c r="B71" s="19" t="s">
        <v>78</v>
      </c>
      <c r="C71" s="20">
        <v>4.660043460757E12</v>
      </c>
      <c r="D71" s="21">
        <v>143.0</v>
      </c>
      <c r="E71" s="22">
        <f>D:D*0.85</f>
        <v>121.55</v>
      </c>
      <c r="F71" s="22">
        <f>D:D*0.8</f>
        <v>114.4</v>
      </c>
      <c r="G71" s="23">
        <f>D:D*0.75</f>
        <v>107.25</v>
      </c>
      <c r="H71" s="24"/>
      <c r="I71" s="34">
        <f>H71*E71</f>
        <v>0.0</v>
      </c>
      <c r="J71" s="21">
        <f>H71*F71</f>
        <v>0.0</v>
      </c>
      <c r="K71" s="81">
        <f>H71*G71</f>
        <v>0.0</v>
      </c>
      <c r="L71" s="85">
        <f>E71*1.8</f>
        <v>218.79</v>
      </c>
      <c r="M71" s="88">
        <f>L71-E71</f>
        <v>97.24</v>
      </c>
      <c r="N71" s="93">
        <f>(L71-E71)/L71*100</f>
        <v>44.4444444444444</v>
      </c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="14" customFormat="1" ht="12.75" customHeight="1">
      <c r="A72" s="13"/>
      <c r="B72" s="25" t="s">
        <v>79</v>
      </c>
      <c r="C72" s="26">
        <v>4.660043460764E12</v>
      </c>
      <c r="D72" s="21">
        <v>250.0</v>
      </c>
      <c r="E72" s="22">
        <f>D:D*0.85</f>
        <v>212.5</v>
      </c>
      <c r="F72" s="22">
        <f>D:D*0.8</f>
        <v>200.0</v>
      </c>
      <c r="G72" s="23">
        <f>D:D*0.75</f>
        <v>187.5</v>
      </c>
      <c r="H72" s="24"/>
      <c r="I72" s="34">
        <f>H72*E72</f>
        <v>0.0</v>
      </c>
      <c r="J72" s="21">
        <f>H72*F72</f>
        <v>0.0</v>
      </c>
      <c r="K72" s="81">
        <f>H72*G72</f>
        <v>0.0</v>
      </c>
      <c r="L72" s="85">
        <f>E72*1.8</f>
        <v>382.5</v>
      </c>
      <c r="M72" s="88">
        <f>L72-E72</f>
        <v>170.0</v>
      </c>
      <c r="N72" s="93">
        <f>(L72-E72)/L72*100</f>
        <v>44.4444444444444</v>
      </c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="16" customFormat="1" ht="12.75" customHeight="1">
      <c r="A73" s="13"/>
      <c r="B73" s="25" t="s">
        <v>227</v>
      </c>
      <c r="C73" s="26"/>
      <c r="D73" s="21">
        <v>99.0</v>
      </c>
      <c r="E73" s="22">
        <f>D:D*0.85</f>
        <v>84.15</v>
      </c>
      <c r="F73" s="22">
        <f>D:D*0.8</f>
        <v>79.2</v>
      </c>
      <c r="G73" s="23">
        <f>D:D*0.75</f>
        <v>74.25</v>
      </c>
      <c r="H73" s="24"/>
      <c r="I73" s="34">
        <f>H73*E73</f>
        <v>0.0</v>
      </c>
      <c r="J73" s="21">
        <f>H73*F73</f>
        <v>0.0</v>
      </c>
      <c r="K73" s="81">
        <f>H73*G73</f>
        <v>0.0</v>
      </c>
      <c r="L73" s="85">
        <f>E73*1.8</f>
        <v>151.47</v>
      </c>
      <c r="M73" s="88">
        <f>L73-E73</f>
        <v>67.32</v>
      </c>
      <c r="N73" s="93">
        <f>(L73-E73)/L73*100</f>
        <v>44.4444444444444</v>
      </c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="14" customFormat="1" ht="12.75" customHeight="1">
      <c r="A74" s="13"/>
      <c r="B74" s="19" t="s">
        <v>80</v>
      </c>
      <c r="C74" s="20">
        <v>4.660043460801E12</v>
      </c>
      <c r="D74" s="21">
        <v>99.0</v>
      </c>
      <c r="E74" s="22">
        <f>D:D*0.85</f>
        <v>84.15</v>
      </c>
      <c r="F74" s="22">
        <f>D:D*0.8</f>
        <v>79.2</v>
      </c>
      <c r="G74" s="23">
        <f>D:D*0.75</f>
        <v>74.25</v>
      </c>
      <c r="H74" s="24"/>
      <c r="I74" s="34">
        <f>H74*E74</f>
        <v>0.0</v>
      </c>
      <c r="J74" s="21">
        <f>H74*F74</f>
        <v>0.0</v>
      </c>
      <c r="K74" s="81">
        <f>H74*G74</f>
        <v>0.0</v>
      </c>
      <c r="L74" s="85">
        <f>E74*1.8</f>
        <v>151.47</v>
      </c>
      <c r="M74" s="88">
        <f>L74-E74</f>
        <v>67.32</v>
      </c>
      <c r="N74" s="93">
        <f>(L74-E74)/L74*100</f>
        <v>44.4444444444444</v>
      </c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="14" customFormat="1" ht="12.75" customHeight="1">
      <c r="A75" s="13">
        <v>1.0</v>
      </c>
      <c r="B75" s="19" t="s">
        <v>81</v>
      </c>
      <c r="C75" s="20">
        <v>4.660043460818E12</v>
      </c>
      <c r="D75" s="21">
        <v>199.0</v>
      </c>
      <c r="E75" s="22">
        <f>D:D*0.85</f>
        <v>169.15</v>
      </c>
      <c r="F75" s="22">
        <f>D:D*0.8</f>
        <v>159.2</v>
      </c>
      <c r="G75" s="23">
        <f>D:D*0.75</f>
        <v>149.25</v>
      </c>
      <c r="H75" s="24"/>
      <c r="I75" s="34">
        <f>H75*E75</f>
        <v>0.0</v>
      </c>
      <c r="J75" s="21">
        <f>H75*F75</f>
        <v>0.0</v>
      </c>
      <c r="K75" s="81">
        <f>H75*G75</f>
        <v>0.0</v>
      </c>
      <c r="L75" s="85">
        <f>E75*1.8</f>
        <v>304.47</v>
      </c>
      <c r="M75" s="88">
        <f>L75-E75</f>
        <v>135.32</v>
      </c>
      <c r="N75" s="93">
        <f>(L75-E75)/L75*100</f>
        <v>44.4444444444445</v>
      </c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="14" customFormat="1" ht="12.75" customHeight="1">
      <c r="A76" s="13"/>
      <c r="B76" s="19" t="s">
        <v>82</v>
      </c>
      <c r="C76" s="20"/>
      <c r="D76" s="21">
        <v>79.0</v>
      </c>
      <c r="E76" s="22">
        <f>D:D*0.85</f>
        <v>67.15</v>
      </c>
      <c r="F76" s="22">
        <f>D:D*0.8</f>
        <v>63.2</v>
      </c>
      <c r="G76" s="23">
        <f>D:D*0.75</f>
        <v>59.25</v>
      </c>
      <c r="H76" s="24"/>
      <c r="I76" s="34">
        <f>H76*E76</f>
        <v>0.0</v>
      </c>
      <c r="J76" s="21">
        <f>H76*F76</f>
        <v>0.0</v>
      </c>
      <c r="K76" s="81">
        <f>H76*G76</f>
        <v>0.0</v>
      </c>
      <c r="L76" s="85">
        <f>E76*1.8</f>
        <v>120.87</v>
      </c>
      <c r="M76" s="88">
        <f>L76-E76</f>
        <v>53.72</v>
      </c>
      <c r="N76" s="93">
        <f>(L76-E76)/L76*100</f>
        <v>44.4444444444444</v>
      </c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="14" customFormat="1" ht="12.75" customHeight="1">
      <c r="A77" s="13"/>
      <c r="B77" s="109" t="s">
        <v>83</v>
      </c>
      <c r="C77" s="94">
        <v>4.660043460825E12</v>
      </c>
      <c r="D77" s="60">
        <v>69.0</v>
      </c>
      <c r="E77" s="95">
        <f>D:D*0.85</f>
        <v>58.65</v>
      </c>
      <c r="F77" s="95">
        <f>D:D*0.8</f>
        <v>55.2</v>
      </c>
      <c r="G77" s="32">
        <f>D:D*0.75</f>
        <v>51.75</v>
      </c>
      <c r="H77" s="27"/>
      <c r="I77" s="37">
        <f>H77*E77</f>
        <v>0.0</v>
      </c>
      <c r="J77" s="60">
        <f>H77*F77</f>
        <v>0.0</v>
      </c>
      <c r="K77" s="36">
        <f>H77*G77</f>
        <v>0.0</v>
      </c>
      <c r="L77" s="96">
        <f>E77*1.8</f>
        <v>105.57</v>
      </c>
      <c r="M77" s="97">
        <f>L77-E77</f>
        <v>46.92</v>
      </c>
      <c r="N77" s="98">
        <f>(L77-E77)/L77*100</f>
        <v>44.4444444444444</v>
      </c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ht="13.8">
      <c r="A78" s="9"/>
      <c r="B78" s="111" t="s">
        <v>203</v>
      </c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3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="14" customFormat="1" ht="12.75" customHeight="1">
      <c r="A79" s="13"/>
      <c r="B79" s="110" t="s">
        <v>84</v>
      </c>
      <c r="C79" s="99">
        <v>4.660043460856E12</v>
      </c>
      <c r="D79" s="100">
        <v>74.0</v>
      </c>
      <c r="E79" s="101">
        <f>D:D*0.85</f>
        <v>62.9</v>
      </c>
      <c r="F79" s="101">
        <f>D:D*0.8</f>
        <v>59.2</v>
      </c>
      <c r="G79" s="53">
        <f>D:D*0.75</f>
        <v>55.5</v>
      </c>
      <c r="H79" s="54"/>
      <c r="I79" s="38">
        <f>H79*E79</f>
        <v>0.0</v>
      </c>
      <c r="J79" s="100">
        <f>H79*F79</f>
        <v>0.0</v>
      </c>
      <c r="K79" s="80">
        <f>H79*G79</f>
        <v>0.0</v>
      </c>
      <c r="L79" s="102">
        <f>E79*1.8</f>
        <v>113.22</v>
      </c>
      <c r="M79" s="103">
        <f>L79-E79</f>
        <v>50.32</v>
      </c>
      <c r="N79" s="104">
        <f>(L79-E79)/L79*100</f>
        <v>44.4444444444445</v>
      </c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="14" customFormat="1" ht="12.75" customHeight="1">
      <c r="A80" s="13"/>
      <c r="B80" s="19" t="s">
        <v>85</v>
      </c>
      <c r="C80" s="20">
        <v>4.660043460863E12</v>
      </c>
      <c r="D80" s="21">
        <v>69.0</v>
      </c>
      <c r="E80" s="22">
        <f>D:D*0.85</f>
        <v>58.65</v>
      </c>
      <c r="F80" s="22">
        <f>D:D*0.8</f>
        <v>55.2</v>
      </c>
      <c r="G80" s="23">
        <f>D:D*0.75</f>
        <v>51.75</v>
      </c>
      <c r="H80" s="24"/>
      <c r="I80" s="34">
        <f>H80*E80</f>
        <v>0.0</v>
      </c>
      <c r="J80" s="21">
        <f>H80*F80</f>
        <v>0.0</v>
      </c>
      <c r="K80" s="81">
        <f>H80*G80</f>
        <v>0.0</v>
      </c>
      <c r="L80" s="85">
        <f>E80*1.8</f>
        <v>105.57</v>
      </c>
      <c r="M80" s="88">
        <f>L80-E80</f>
        <v>46.92</v>
      </c>
      <c r="N80" s="93">
        <f>(L80-E80)/L80*100</f>
        <v>44.4444444444444</v>
      </c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="14" customFormat="1" ht="12.75" customHeight="1">
      <c r="A81" s="13"/>
      <c r="B81" s="19" t="s">
        <v>86</v>
      </c>
      <c r="C81" s="20">
        <v>4.66004346087E12</v>
      </c>
      <c r="D81" s="21">
        <v>190.0</v>
      </c>
      <c r="E81" s="22">
        <f>D:D*0.85</f>
        <v>161.5</v>
      </c>
      <c r="F81" s="22">
        <f>D:D*0.8</f>
        <v>152.0</v>
      </c>
      <c r="G81" s="23">
        <f>D:D*0.75</f>
        <v>142.5</v>
      </c>
      <c r="H81" s="24"/>
      <c r="I81" s="34">
        <f>H81*E81</f>
        <v>0.0</v>
      </c>
      <c r="J81" s="21">
        <f>H81*F81</f>
        <v>0.0</v>
      </c>
      <c r="K81" s="81">
        <f>H81*G81</f>
        <v>0.0</v>
      </c>
      <c r="L81" s="85">
        <f>E81*1.8</f>
        <v>290.7</v>
      </c>
      <c r="M81" s="88">
        <f>L81-E81</f>
        <v>129.2</v>
      </c>
      <c r="N81" s="93">
        <f>(L81-E81)/L81*100</f>
        <v>44.4444444444444</v>
      </c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="14" customFormat="1" ht="12.75" customHeight="1">
      <c r="A82" s="13"/>
      <c r="B82" s="19" t="s">
        <v>87</v>
      </c>
      <c r="C82" s="20">
        <v>4.660043460887E12</v>
      </c>
      <c r="D82" s="21">
        <v>79.0</v>
      </c>
      <c r="E82" s="22">
        <f>D:D*0.85</f>
        <v>67.15</v>
      </c>
      <c r="F82" s="22">
        <f>D:D*0.8</f>
        <v>63.2</v>
      </c>
      <c r="G82" s="23">
        <f>D:D*0.75</f>
        <v>59.25</v>
      </c>
      <c r="H82" s="24"/>
      <c r="I82" s="34">
        <f>H82*E82</f>
        <v>0.0</v>
      </c>
      <c r="J82" s="21">
        <f>H82*F82</f>
        <v>0.0</v>
      </c>
      <c r="K82" s="81">
        <f>H82*G82</f>
        <v>0.0</v>
      </c>
      <c r="L82" s="85">
        <f>E82*1.8</f>
        <v>120.87</v>
      </c>
      <c r="M82" s="88">
        <f>L82-E82</f>
        <v>53.72</v>
      </c>
      <c r="N82" s="93">
        <f>(L82-E82)/L82*100</f>
        <v>44.4444444444444</v>
      </c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="14" customFormat="1" ht="12.75" customHeight="1">
      <c r="A83" s="13"/>
      <c r="B83" s="19" t="s">
        <v>88</v>
      </c>
      <c r="C83" s="20">
        <v>4.660043460894E12</v>
      </c>
      <c r="D83" s="21">
        <v>79.0</v>
      </c>
      <c r="E83" s="22">
        <f>D:D*0.85</f>
        <v>67.15</v>
      </c>
      <c r="F83" s="22">
        <f>D:D*0.8</f>
        <v>63.2</v>
      </c>
      <c r="G83" s="23">
        <f>D:D*0.75</f>
        <v>59.25</v>
      </c>
      <c r="H83" s="24"/>
      <c r="I83" s="34">
        <f>H83*E83</f>
        <v>0.0</v>
      </c>
      <c r="J83" s="21">
        <f>H83*F83</f>
        <v>0.0</v>
      </c>
      <c r="K83" s="81">
        <f>H83*G83</f>
        <v>0.0</v>
      </c>
      <c r="L83" s="85">
        <f>E83*1.8</f>
        <v>120.87</v>
      </c>
      <c r="M83" s="88">
        <f>L83-E83</f>
        <v>53.72</v>
      </c>
      <c r="N83" s="93">
        <f>(L83-E83)/L83*100</f>
        <v>44.4444444444444</v>
      </c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="14" customFormat="1" ht="12.75" customHeight="1">
      <c r="A84" s="13"/>
      <c r="B84" s="19" t="s">
        <v>89</v>
      </c>
      <c r="C84" s="20">
        <v>4.6600434609E12</v>
      </c>
      <c r="D84" s="21">
        <v>73.0</v>
      </c>
      <c r="E84" s="22">
        <f>D:D*0.85</f>
        <v>62.05</v>
      </c>
      <c r="F84" s="22">
        <f>D:D*0.8</f>
        <v>58.4</v>
      </c>
      <c r="G84" s="23">
        <f>D:D*0.75</f>
        <v>54.75</v>
      </c>
      <c r="H84" s="24"/>
      <c r="I84" s="34">
        <f>H84*E84</f>
        <v>0.0</v>
      </c>
      <c r="J84" s="21">
        <f>H84*F84</f>
        <v>0.0</v>
      </c>
      <c r="K84" s="81">
        <f>H84*G84</f>
        <v>0.0</v>
      </c>
      <c r="L84" s="85">
        <f>E84*1.8</f>
        <v>111.69</v>
      </c>
      <c r="M84" s="88">
        <f>L84-E84</f>
        <v>49.64</v>
      </c>
      <c r="N84" s="93">
        <f>(L84-E84)/L84*100</f>
        <v>44.4444444444445</v>
      </c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="14" customFormat="1" ht="12.75" customHeight="1">
      <c r="A85" s="13"/>
      <c r="B85" s="19" t="s">
        <v>90</v>
      </c>
      <c r="C85" s="20">
        <v>4.660043460917E12</v>
      </c>
      <c r="D85" s="21">
        <v>69.0</v>
      </c>
      <c r="E85" s="22">
        <f>D:D*0.85</f>
        <v>58.65</v>
      </c>
      <c r="F85" s="22">
        <f>D:D*0.8</f>
        <v>55.2</v>
      </c>
      <c r="G85" s="23">
        <f>D:D*0.75</f>
        <v>51.75</v>
      </c>
      <c r="H85" s="24"/>
      <c r="I85" s="34">
        <f>H85*E85</f>
        <v>0.0</v>
      </c>
      <c r="J85" s="21">
        <f>H85*F85</f>
        <v>0.0</v>
      </c>
      <c r="K85" s="81">
        <f>H85*G85</f>
        <v>0.0</v>
      </c>
      <c r="L85" s="85">
        <f>E85*1.8</f>
        <v>105.57</v>
      </c>
      <c r="M85" s="88">
        <f>L85-E85</f>
        <v>46.92</v>
      </c>
      <c r="N85" s="93">
        <f>(L85-E85)/L85*100</f>
        <v>44.4444444444444</v>
      </c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="14" customFormat="1" ht="12.75" customHeight="1">
      <c r="A86" s="13"/>
      <c r="B86" s="19" t="s">
        <v>91</v>
      </c>
      <c r="C86" s="20">
        <v>4.660043460924E12</v>
      </c>
      <c r="D86" s="21">
        <v>75.0</v>
      </c>
      <c r="E86" s="22">
        <f>D:D*0.85</f>
        <v>63.75</v>
      </c>
      <c r="F86" s="22">
        <f>D:D*0.8</f>
        <v>60.0</v>
      </c>
      <c r="G86" s="23">
        <f>D:D*0.75</f>
        <v>56.25</v>
      </c>
      <c r="H86" s="24"/>
      <c r="I86" s="34">
        <f>H86*E86</f>
        <v>0.0</v>
      </c>
      <c r="J86" s="21">
        <f>H86*F86</f>
        <v>0.0</v>
      </c>
      <c r="K86" s="81">
        <f>H86*G86</f>
        <v>0.0</v>
      </c>
      <c r="L86" s="85">
        <f>E86*1.8</f>
        <v>114.75</v>
      </c>
      <c r="M86" s="88">
        <f>L86-E86</f>
        <v>51.0</v>
      </c>
      <c r="N86" s="93">
        <f>(L86-E86)/L86*100</f>
        <v>44.4444444444444</v>
      </c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="14" customFormat="1" ht="12.75" customHeight="1">
      <c r="A87" s="13"/>
      <c r="B87" s="19" t="s">
        <v>92</v>
      </c>
      <c r="C87" s="20">
        <v>4.660043460931E12</v>
      </c>
      <c r="D87" s="21">
        <v>85.0</v>
      </c>
      <c r="E87" s="22">
        <f>D:D*0.85</f>
        <v>72.25</v>
      </c>
      <c r="F87" s="22">
        <f>D:D*0.8</f>
        <v>68.0</v>
      </c>
      <c r="G87" s="23">
        <f>D:D*0.75</f>
        <v>63.75</v>
      </c>
      <c r="H87" s="24"/>
      <c r="I87" s="34">
        <f>H87*E87</f>
        <v>0.0</v>
      </c>
      <c r="J87" s="21">
        <f>H87*F87</f>
        <v>0.0</v>
      </c>
      <c r="K87" s="81">
        <f>H87*G87</f>
        <v>0.0</v>
      </c>
      <c r="L87" s="85">
        <f>E87*1.8</f>
        <v>130.05</v>
      </c>
      <c r="M87" s="88">
        <f>L87-E87</f>
        <v>57.8</v>
      </c>
      <c r="N87" s="93">
        <f>(L87-E87)/L87*100</f>
        <v>44.4444444444445</v>
      </c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="14" customFormat="1" ht="12.75" customHeight="1">
      <c r="A88" s="13"/>
      <c r="B88" s="19" t="s">
        <v>93</v>
      </c>
      <c r="C88" s="20">
        <v>4.660043460948E12</v>
      </c>
      <c r="D88" s="21">
        <v>79.0</v>
      </c>
      <c r="E88" s="22">
        <f>D:D*0.85</f>
        <v>67.15</v>
      </c>
      <c r="F88" s="22">
        <f>D:D*0.8</f>
        <v>63.2</v>
      </c>
      <c r="G88" s="23">
        <f>D:D*0.75</f>
        <v>59.25</v>
      </c>
      <c r="H88" s="24"/>
      <c r="I88" s="34">
        <f>H88*E88</f>
        <v>0.0</v>
      </c>
      <c r="J88" s="21">
        <f>H88*F88</f>
        <v>0.0</v>
      </c>
      <c r="K88" s="81">
        <f>H88*G88</f>
        <v>0.0</v>
      </c>
      <c r="L88" s="85">
        <f>E88*1.8</f>
        <v>120.87</v>
      </c>
      <c r="M88" s="88">
        <f>L88-E88</f>
        <v>53.72</v>
      </c>
      <c r="N88" s="93">
        <f>(L88-E88)/L88*100</f>
        <v>44.4444444444444</v>
      </c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="14" customFormat="1" ht="12.75" customHeight="1">
      <c r="A89" s="13"/>
      <c r="B89" s="19" t="s">
        <v>94</v>
      </c>
      <c r="C89" s="20">
        <v>4.660043460955E12</v>
      </c>
      <c r="D89" s="21">
        <v>79.0</v>
      </c>
      <c r="E89" s="22">
        <f>D:D*0.85</f>
        <v>67.15</v>
      </c>
      <c r="F89" s="22">
        <f>D:D*0.8</f>
        <v>63.2</v>
      </c>
      <c r="G89" s="23">
        <f>D:D*0.75</f>
        <v>59.25</v>
      </c>
      <c r="H89" s="24"/>
      <c r="I89" s="34">
        <f>H89*E89</f>
        <v>0.0</v>
      </c>
      <c r="J89" s="21">
        <f>H89*F89</f>
        <v>0.0</v>
      </c>
      <c r="K89" s="81">
        <f>H89*G89</f>
        <v>0.0</v>
      </c>
      <c r="L89" s="85">
        <f>E89*1.8</f>
        <v>120.87</v>
      </c>
      <c r="M89" s="88">
        <f>L89-E89</f>
        <v>53.72</v>
      </c>
      <c r="N89" s="93">
        <f>(L89-E89)/L89*100</f>
        <v>44.4444444444444</v>
      </c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="14" customFormat="1" ht="12.75" customHeight="1">
      <c r="A90" s="13"/>
      <c r="B90" s="19" t="s">
        <v>95</v>
      </c>
      <c r="C90" s="20">
        <v>4.660043460962E12</v>
      </c>
      <c r="D90" s="21">
        <v>63.0</v>
      </c>
      <c r="E90" s="22">
        <f>D:D*0.85</f>
        <v>53.55</v>
      </c>
      <c r="F90" s="22">
        <f>D:D*0.8</f>
        <v>50.4</v>
      </c>
      <c r="G90" s="23">
        <f>D:D*0.75</f>
        <v>47.25</v>
      </c>
      <c r="H90" s="24"/>
      <c r="I90" s="34">
        <f>H90*E90</f>
        <v>0.0</v>
      </c>
      <c r="J90" s="21">
        <f>H90*F90</f>
        <v>0.0</v>
      </c>
      <c r="K90" s="81">
        <f>H90*G90</f>
        <v>0.0</v>
      </c>
      <c r="L90" s="85">
        <f>E90*1.8</f>
        <v>96.39</v>
      </c>
      <c r="M90" s="88">
        <f>L90-E90</f>
        <v>42.84</v>
      </c>
      <c r="N90" s="93">
        <f>(L90-E90)/L90*100</f>
        <v>44.4444444444445</v>
      </c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="14" customFormat="1" ht="12.75" customHeight="1">
      <c r="A91" s="13"/>
      <c r="B91" s="19" t="s">
        <v>96</v>
      </c>
      <c r="C91" s="20">
        <v>4.660043460979E12</v>
      </c>
      <c r="D91" s="21">
        <v>69.0</v>
      </c>
      <c r="E91" s="22">
        <f>D:D*0.85</f>
        <v>58.65</v>
      </c>
      <c r="F91" s="22">
        <f>D:D*0.8</f>
        <v>55.2</v>
      </c>
      <c r="G91" s="23">
        <f>D:D*0.75</f>
        <v>51.75</v>
      </c>
      <c r="H91" s="24"/>
      <c r="I91" s="34">
        <f>H91*E91</f>
        <v>0.0</v>
      </c>
      <c r="J91" s="21">
        <f>H91*F91</f>
        <v>0.0</v>
      </c>
      <c r="K91" s="81">
        <f>H91*G91</f>
        <v>0.0</v>
      </c>
      <c r="L91" s="85">
        <f>E91*1.8</f>
        <v>105.57</v>
      </c>
      <c r="M91" s="88">
        <f>L91-E91</f>
        <v>46.92</v>
      </c>
      <c r="N91" s="93">
        <f>(L91-E91)/L91*100</f>
        <v>44.4444444444444</v>
      </c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ht="12.75" customHeight="1">
      <c r="A92" s="8"/>
      <c r="B92" s="19" t="s">
        <v>97</v>
      </c>
      <c r="C92" s="20">
        <v>4.660043460986E12</v>
      </c>
      <c r="D92" s="21">
        <v>320.0</v>
      </c>
      <c r="E92" s="22">
        <f>D:D*0.85</f>
        <v>272.0</v>
      </c>
      <c r="F92" s="22">
        <f>D:D*0.8</f>
        <v>256.0</v>
      </c>
      <c r="G92" s="23">
        <f>D:D*0.75</f>
        <v>240.0</v>
      </c>
      <c r="H92" s="24"/>
      <c r="I92" s="34">
        <f>H92*E92</f>
        <v>0.0</v>
      </c>
      <c r="J92" s="21">
        <f>H92*F92</f>
        <v>0.0</v>
      </c>
      <c r="K92" s="81">
        <f>H92*G92</f>
        <v>0.0</v>
      </c>
      <c r="L92" s="85">
        <f>E92*1.8</f>
        <v>489.6</v>
      </c>
      <c r="M92" s="88">
        <f>L92-E92</f>
        <v>217.6</v>
      </c>
      <c r="N92" s="93">
        <f>(L92-E92)/L92*100</f>
        <v>44.4444444444445</v>
      </c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="14" customFormat="1" ht="12.75" customHeight="1">
      <c r="A93" s="13"/>
      <c r="B93" s="19" t="s">
        <v>98</v>
      </c>
      <c r="C93" s="20">
        <v>4.660043460993E12</v>
      </c>
      <c r="D93" s="21">
        <v>69.0</v>
      </c>
      <c r="E93" s="22">
        <f>D:D*0.85</f>
        <v>58.65</v>
      </c>
      <c r="F93" s="22">
        <f>D:D*0.8</f>
        <v>55.2</v>
      </c>
      <c r="G93" s="23">
        <f>D:D*0.75</f>
        <v>51.75</v>
      </c>
      <c r="H93" s="24"/>
      <c r="I93" s="34">
        <f>H93*E93</f>
        <v>0.0</v>
      </c>
      <c r="J93" s="21">
        <f>H93*F93</f>
        <v>0.0</v>
      </c>
      <c r="K93" s="81">
        <f>H93*G93</f>
        <v>0.0</v>
      </c>
      <c r="L93" s="85">
        <f>E93*1.8</f>
        <v>105.57</v>
      </c>
      <c r="M93" s="88">
        <f>L93-E93</f>
        <v>46.92</v>
      </c>
      <c r="N93" s="93">
        <f>(L93-E93)/L93*100</f>
        <v>44.4444444444444</v>
      </c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="14" customFormat="1" ht="12.75" customHeight="1">
      <c r="A94" s="13"/>
      <c r="B94" s="19" t="s">
        <v>99</v>
      </c>
      <c r="C94" s="20">
        <v>4.660043461006E12</v>
      </c>
      <c r="D94" s="21">
        <v>87.0</v>
      </c>
      <c r="E94" s="22">
        <f>D:D*0.85</f>
        <v>73.95</v>
      </c>
      <c r="F94" s="22">
        <f>D:D*0.8</f>
        <v>69.6</v>
      </c>
      <c r="G94" s="23">
        <f>D:D*0.75</f>
        <v>65.25</v>
      </c>
      <c r="H94" s="24"/>
      <c r="I94" s="34">
        <f>H94*E94</f>
        <v>0.0</v>
      </c>
      <c r="J94" s="21">
        <f>H94*F94</f>
        <v>0.0</v>
      </c>
      <c r="K94" s="81">
        <f>H94*G94</f>
        <v>0.0</v>
      </c>
      <c r="L94" s="85">
        <f>E94*1.8</f>
        <v>133.11</v>
      </c>
      <c r="M94" s="88">
        <f>L94-E94</f>
        <v>59.16</v>
      </c>
      <c r="N94" s="93">
        <f>(L94-E94)/L94*100</f>
        <v>44.4444444444445</v>
      </c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="14" customFormat="1" ht="12.75" customHeight="1">
      <c r="A95" s="13">
        <v>2.0</v>
      </c>
      <c r="B95" s="19" t="s">
        <v>100</v>
      </c>
      <c r="C95" s="20">
        <v>4.660043461013E12</v>
      </c>
      <c r="D95" s="21">
        <v>69.0</v>
      </c>
      <c r="E95" s="22">
        <f>D:D*0.85</f>
        <v>58.65</v>
      </c>
      <c r="F95" s="22">
        <f>D:D*0.8</f>
        <v>55.2</v>
      </c>
      <c r="G95" s="23">
        <f>D:D*0.75</f>
        <v>51.75</v>
      </c>
      <c r="H95" s="24"/>
      <c r="I95" s="34">
        <f>H95*E95</f>
        <v>0.0</v>
      </c>
      <c r="J95" s="21">
        <f>H95*F95</f>
        <v>0.0</v>
      </c>
      <c r="K95" s="81">
        <f>H95*G95</f>
        <v>0.0</v>
      </c>
      <c r="L95" s="85">
        <f>E95*1.8</f>
        <v>105.57</v>
      </c>
      <c r="M95" s="88">
        <f>L95-E95</f>
        <v>46.92</v>
      </c>
      <c r="N95" s="93">
        <f>(L95-E95)/L95*100</f>
        <v>44.4444444444444</v>
      </c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="14" customFormat="1" ht="12.75" customHeight="1">
      <c r="A96" s="13"/>
      <c r="B96" s="19" t="s">
        <v>101</v>
      </c>
      <c r="C96" s="20">
        <v>4.66004346102E12</v>
      </c>
      <c r="D96" s="21">
        <v>69.0</v>
      </c>
      <c r="E96" s="22">
        <f>D:D*0.85</f>
        <v>58.65</v>
      </c>
      <c r="F96" s="22">
        <f>D:D*0.8</f>
        <v>55.2</v>
      </c>
      <c r="G96" s="23">
        <f>D:D*0.75</f>
        <v>51.75</v>
      </c>
      <c r="H96" s="24"/>
      <c r="I96" s="34">
        <f>H96*E96</f>
        <v>0.0</v>
      </c>
      <c r="J96" s="21">
        <f>H96*F96</f>
        <v>0.0</v>
      </c>
      <c r="K96" s="81">
        <f>H96*G96</f>
        <v>0.0</v>
      </c>
      <c r="L96" s="85">
        <f>E96*1.8</f>
        <v>105.57</v>
      </c>
      <c r="M96" s="88">
        <f>L96-E96</f>
        <v>46.92</v>
      </c>
      <c r="N96" s="93">
        <f>(L96-E96)/L96*100</f>
        <v>44.4444444444444</v>
      </c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="14" customFormat="1" ht="12.75" customHeight="1">
      <c r="A97" s="13"/>
      <c r="B97" s="109" t="s">
        <v>102</v>
      </c>
      <c r="C97" s="94">
        <v>4.660043461037E12</v>
      </c>
      <c r="D97" s="60">
        <v>69.0</v>
      </c>
      <c r="E97" s="95">
        <f>D:D*0.85</f>
        <v>58.65</v>
      </c>
      <c r="F97" s="95">
        <f>D:D*0.8</f>
        <v>55.2</v>
      </c>
      <c r="G97" s="32">
        <f>D:D*0.75</f>
        <v>51.75</v>
      </c>
      <c r="H97" s="27"/>
      <c r="I97" s="37">
        <f>H97*E97</f>
        <v>0.0</v>
      </c>
      <c r="J97" s="60">
        <f>H97*F97</f>
        <v>0.0</v>
      </c>
      <c r="K97" s="36">
        <f>H97*G97</f>
        <v>0.0</v>
      </c>
      <c r="L97" s="96">
        <f>E97*1.8</f>
        <v>105.57</v>
      </c>
      <c r="M97" s="97">
        <f>L97-E97</f>
        <v>46.92</v>
      </c>
      <c r="N97" s="98">
        <f>(L97-E97)/L97*100</f>
        <v>44.4444444444444</v>
      </c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ht="13.8">
      <c r="A98" s="9"/>
      <c r="B98" s="114" t="s">
        <v>202</v>
      </c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6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ht="12.75" customHeight="1">
      <c r="A99" s="8"/>
      <c r="B99" s="110" t="s">
        <v>103</v>
      </c>
      <c r="C99" s="99"/>
      <c r="D99" s="100">
        <v>79.0</v>
      </c>
      <c r="E99" s="101">
        <f>D:D*0.85</f>
        <v>67.15</v>
      </c>
      <c r="F99" s="101">
        <f>D:D*0.8</f>
        <v>63.2</v>
      </c>
      <c r="G99" s="53">
        <f>D:D*0.75</f>
        <v>59.25</v>
      </c>
      <c r="H99" s="54"/>
      <c r="I99" s="38">
        <f>H99*E99</f>
        <v>0.0</v>
      </c>
      <c r="J99" s="100">
        <f>H99*F99</f>
        <v>0.0</v>
      </c>
      <c r="K99" s="80">
        <f>H99*G99</f>
        <v>0.0</v>
      </c>
      <c r="L99" s="102">
        <f>E99*1.8</f>
        <v>120.87</v>
      </c>
      <c r="M99" s="103">
        <f>L99-E99</f>
        <v>53.72</v>
      </c>
      <c r="N99" s="104">
        <f>(L99-E99)/L99*100</f>
        <v>44.4444444444444</v>
      </c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="14" customFormat="1" ht="12.75" customHeight="1">
      <c r="A100" s="13"/>
      <c r="B100" s="19" t="s">
        <v>104</v>
      </c>
      <c r="C100" s="20">
        <v>4.660043461044E12</v>
      </c>
      <c r="D100" s="21">
        <v>97.0</v>
      </c>
      <c r="E100" s="22">
        <f>D:D*0.85</f>
        <v>82.45</v>
      </c>
      <c r="F100" s="22">
        <f>D:D*0.8</f>
        <v>77.6</v>
      </c>
      <c r="G100" s="23">
        <f>D:D*0.75</f>
        <v>72.75</v>
      </c>
      <c r="H100" s="24"/>
      <c r="I100" s="34">
        <f>H100*E100</f>
        <v>0.0</v>
      </c>
      <c r="J100" s="21">
        <f>H100*F100</f>
        <v>0.0</v>
      </c>
      <c r="K100" s="81">
        <f>H100*G100</f>
        <v>0.0</v>
      </c>
      <c r="L100" s="85">
        <f>E100*1.8</f>
        <v>148.41</v>
      </c>
      <c r="M100" s="88">
        <f>L100-E100</f>
        <v>65.96</v>
      </c>
      <c r="N100" s="93">
        <f>(L100-E100)/L100*100</f>
        <v>44.4444444444444</v>
      </c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="14" customFormat="1" ht="12.75" customHeight="1">
      <c r="A101" s="13"/>
      <c r="B101" s="19" t="s">
        <v>105</v>
      </c>
      <c r="C101" s="20">
        <v>4.660043461051E12</v>
      </c>
      <c r="D101" s="21">
        <v>133.0</v>
      </c>
      <c r="E101" s="22">
        <f>D:D*0.85</f>
        <v>113.05</v>
      </c>
      <c r="F101" s="22">
        <f>D:D*0.8</f>
        <v>106.4</v>
      </c>
      <c r="G101" s="23">
        <f>D:D*0.75</f>
        <v>99.75</v>
      </c>
      <c r="H101" s="24"/>
      <c r="I101" s="34">
        <f>H101*E101</f>
        <v>0.0</v>
      </c>
      <c r="J101" s="21">
        <f>H101*F101</f>
        <v>0.0</v>
      </c>
      <c r="K101" s="81">
        <f>H101*G101</f>
        <v>0.0</v>
      </c>
      <c r="L101" s="85">
        <f>E101*1.8</f>
        <v>203.49</v>
      </c>
      <c r="M101" s="88">
        <f>L101-E101</f>
        <v>90.44</v>
      </c>
      <c r="N101" s="93">
        <f>(L101-E101)/L101*100</f>
        <v>44.4444444444445</v>
      </c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="16" customFormat="1" ht="12.75" customHeight="1">
      <c r="A102" s="13"/>
      <c r="B102" s="64" t="s">
        <v>318</v>
      </c>
      <c r="C102" s="20"/>
      <c r="D102" s="21">
        <v>350.0</v>
      </c>
      <c r="E102" s="22">
        <f>D:D*0.85</f>
        <v>297.5</v>
      </c>
      <c r="F102" s="22">
        <f>D:D*0.8</f>
        <v>280.0</v>
      </c>
      <c r="G102" s="23">
        <f>D:D*0.75</f>
        <v>262.5</v>
      </c>
      <c r="H102" s="24"/>
      <c r="I102" s="34">
        <f>H102*E102</f>
        <v>0.0</v>
      </c>
      <c r="J102" s="21">
        <f>H102*F102</f>
        <v>0.0</v>
      </c>
      <c r="K102" s="81">
        <f>H102*G102</f>
        <v>0.0</v>
      </c>
      <c r="L102" s="85">
        <f>E102*1.8</f>
        <v>535.5</v>
      </c>
      <c r="M102" s="88">
        <f>L102-E102</f>
        <v>238.0</v>
      </c>
      <c r="N102" s="93">
        <f>(L102-E102)/L102*100</f>
        <v>44.4444444444444</v>
      </c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ht="12.75" customHeight="1">
      <c r="A103" s="8"/>
      <c r="B103" s="64" t="s">
        <v>319</v>
      </c>
      <c r="C103" s="20"/>
      <c r="D103" s="21">
        <v>2275.0</v>
      </c>
      <c r="E103" s="22">
        <f>D:D*0.85</f>
        <v>1933.75</v>
      </c>
      <c r="F103" s="22">
        <f>D:D*0.8</f>
        <v>1820.0</v>
      </c>
      <c r="G103" s="23">
        <f>D:D*0.75</f>
        <v>1706.25</v>
      </c>
      <c r="H103" s="24"/>
      <c r="I103" s="34">
        <f>H103*E103</f>
        <v>0.0</v>
      </c>
      <c r="J103" s="21">
        <f>H103*F103</f>
        <v>0.0</v>
      </c>
      <c r="K103" s="81">
        <f>H103*G103</f>
        <v>0.0</v>
      </c>
      <c r="L103" s="85">
        <f>E103*1.8</f>
        <v>3480.75</v>
      </c>
      <c r="M103" s="88">
        <f>L103-E103</f>
        <v>1547.0</v>
      </c>
      <c r="N103" s="93">
        <f>(L103-E103)/L103*100</f>
        <v>44.4444444444444</v>
      </c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ht="12.75" customHeight="1">
      <c r="A104" s="8"/>
      <c r="B104" s="64" t="s">
        <v>320</v>
      </c>
      <c r="C104" s="20"/>
      <c r="D104" s="21">
        <v>480.0</v>
      </c>
      <c r="E104" s="22">
        <f>D:D*0.85</f>
        <v>408.0</v>
      </c>
      <c r="F104" s="22">
        <f>D:D*0.8</f>
        <v>384.0</v>
      </c>
      <c r="G104" s="23">
        <f>D:D*0.75</f>
        <v>360.0</v>
      </c>
      <c r="H104" s="24"/>
      <c r="I104" s="34">
        <f>H104*E104</f>
        <v>0.0</v>
      </c>
      <c r="J104" s="21">
        <f>H104*F104</f>
        <v>0.0</v>
      </c>
      <c r="K104" s="81">
        <f>H104*G104</f>
        <v>0.0</v>
      </c>
      <c r="L104" s="85">
        <f>E104*1.8</f>
        <v>734.4</v>
      </c>
      <c r="M104" s="88">
        <f>L104-E104</f>
        <v>326.4</v>
      </c>
      <c r="N104" s="93">
        <f>(L104-E104)/L104*100</f>
        <v>44.4444444444444</v>
      </c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="14" customFormat="1" ht="12.75" customHeight="1">
      <c r="A105" s="13"/>
      <c r="B105" s="19" t="s">
        <v>106</v>
      </c>
      <c r="C105" s="20">
        <v>4.660043461075E12</v>
      </c>
      <c r="D105" s="21">
        <v>94.0</v>
      </c>
      <c r="E105" s="22">
        <f>D:D*0.85</f>
        <v>79.9</v>
      </c>
      <c r="F105" s="22">
        <f>D:D*0.8</f>
        <v>75.2</v>
      </c>
      <c r="G105" s="23">
        <f>D:D*0.75</f>
        <v>70.5</v>
      </c>
      <c r="H105" s="24"/>
      <c r="I105" s="34">
        <f>H105*E105</f>
        <v>0.0</v>
      </c>
      <c r="J105" s="21">
        <f>H105*F105</f>
        <v>0.0</v>
      </c>
      <c r="K105" s="81">
        <f>H105*G105</f>
        <v>0.0</v>
      </c>
      <c r="L105" s="85">
        <f>E105*1.8</f>
        <v>143.82</v>
      </c>
      <c r="M105" s="88">
        <f>L105-E105</f>
        <v>63.92</v>
      </c>
      <c r="N105" s="93">
        <f>(L105-E105)/L105*100</f>
        <v>44.4444444444444</v>
      </c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="14" customFormat="1" ht="12.75" customHeight="1">
      <c r="A106" s="13"/>
      <c r="B106" s="19" t="s">
        <v>107</v>
      </c>
      <c r="C106" s="20">
        <v>4.660043461082E12</v>
      </c>
      <c r="D106" s="21">
        <v>89.0</v>
      </c>
      <c r="E106" s="22">
        <f>D:D*0.85</f>
        <v>75.65</v>
      </c>
      <c r="F106" s="22">
        <f>D:D*0.8</f>
        <v>71.2</v>
      </c>
      <c r="G106" s="23">
        <f>D:D*0.75</f>
        <v>66.75</v>
      </c>
      <c r="H106" s="24"/>
      <c r="I106" s="34">
        <f>H106*E106</f>
        <v>0.0</v>
      </c>
      <c r="J106" s="21">
        <f>H106*F106</f>
        <v>0.0</v>
      </c>
      <c r="K106" s="81">
        <f>H106*G106</f>
        <v>0.0</v>
      </c>
      <c r="L106" s="85">
        <f>E106*1.8</f>
        <v>136.17</v>
      </c>
      <c r="M106" s="88">
        <f>L106-E106</f>
        <v>60.52</v>
      </c>
      <c r="N106" s="93">
        <f>(L106-E106)/L106*100</f>
        <v>44.4444444444444</v>
      </c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="14" customFormat="1" ht="12.75" customHeight="1">
      <c r="A107" s="13"/>
      <c r="B107" s="19" t="s">
        <v>108</v>
      </c>
      <c r="C107" s="20">
        <v>4.660043461099E12</v>
      </c>
      <c r="D107" s="21">
        <v>153.0</v>
      </c>
      <c r="E107" s="22">
        <f>D:D*0.85</f>
        <v>130.05</v>
      </c>
      <c r="F107" s="22">
        <f>D:D*0.8</f>
        <v>122.4</v>
      </c>
      <c r="G107" s="23">
        <f>D:D*0.75</f>
        <v>114.75</v>
      </c>
      <c r="H107" s="24"/>
      <c r="I107" s="34">
        <f>H107*E107</f>
        <v>0.0</v>
      </c>
      <c r="J107" s="21">
        <f>H107*F107</f>
        <v>0.0</v>
      </c>
      <c r="K107" s="81">
        <f>H107*G107</f>
        <v>0.0</v>
      </c>
      <c r="L107" s="85">
        <f>E107*1.8</f>
        <v>234.09</v>
      </c>
      <c r="M107" s="88">
        <f>L107-E107</f>
        <v>104.04</v>
      </c>
      <c r="N107" s="93">
        <f>(L107-E107)/L107*100</f>
        <v>44.4444444444444</v>
      </c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="14" customFormat="1" ht="12.75" customHeight="1">
      <c r="A108" s="13">
        <v>2.0</v>
      </c>
      <c r="B108" s="19" t="s">
        <v>109</v>
      </c>
      <c r="C108" s="20">
        <v>4.660043461105E12</v>
      </c>
      <c r="D108" s="21">
        <v>230.0</v>
      </c>
      <c r="E108" s="22">
        <f>D:D*0.85</f>
        <v>195.5</v>
      </c>
      <c r="F108" s="22">
        <f>D:D*0.8</f>
        <v>184.0</v>
      </c>
      <c r="G108" s="23">
        <f>D:D*0.75</f>
        <v>172.5</v>
      </c>
      <c r="H108" s="24"/>
      <c r="I108" s="34">
        <f>H108*E108</f>
        <v>0.0</v>
      </c>
      <c r="J108" s="21">
        <f>H108*F108</f>
        <v>0.0</v>
      </c>
      <c r="K108" s="81">
        <f>H108*G108</f>
        <v>0.0</v>
      </c>
      <c r="L108" s="85">
        <f>E108*1.8</f>
        <v>351.9</v>
      </c>
      <c r="M108" s="88">
        <f>L108-E108</f>
        <v>156.4</v>
      </c>
      <c r="N108" s="93">
        <f>(L108-E108)/L108*100</f>
        <v>44.4444444444444</v>
      </c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="14" customFormat="1" ht="12.75" customHeight="1">
      <c r="A109" s="13"/>
      <c r="B109" s="19" t="s">
        <v>110</v>
      </c>
      <c r="C109" s="20">
        <v>4.660043461112E12</v>
      </c>
      <c r="D109" s="21">
        <v>199.0</v>
      </c>
      <c r="E109" s="22">
        <f>D:D*0.85</f>
        <v>169.15</v>
      </c>
      <c r="F109" s="22">
        <f>D:D*0.8</f>
        <v>159.2</v>
      </c>
      <c r="G109" s="23">
        <f>D:D*0.75</f>
        <v>149.25</v>
      </c>
      <c r="H109" s="24"/>
      <c r="I109" s="34">
        <f>H109*E109</f>
        <v>0.0</v>
      </c>
      <c r="J109" s="21">
        <f>H109*F109</f>
        <v>0.0</v>
      </c>
      <c r="K109" s="81">
        <f>H109*G109</f>
        <v>0.0</v>
      </c>
      <c r="L109" s="85">
        <f>E109*1.8</f>
        <v>304.47</v>
      </c>
      <c r="M109" s="88">
        <f>L109-E109</f>
        <v>135.32</v>
      </c>
      <c r="N109" s="93">
        <f>(L109-E109)/L109*100</f>
        <v>44.4444444444445</v>
      </c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="14" customFormat="1" ht="12.75" customHeight="1">
      <c r="A110" s="13">
        <v>3.0</v>
      </c>
      <c r="B110" s="19" t="s">
        <v>111</v>
      </c>
      <c r="C110" s="20">
        <v>4.660043461129E12</v>
      </c>
      <c r="D110" s="21">
        <v>790.0</v>
      </c>
      <c r="E110" s="22">
        <f>D:D*0.85</f>
        <v>671.5</v>
      </c>
      <c r="F110" s="22">
        <f>D:D*0.8</f>
        <v>632.0</v>
      </c>
      <c r="G110" s="23">
        <f>D:D*0.75</f>
        <v>592.5</v>
      </c>
      <c r="H110" s="24"/>
      <c r="I110" s="34">
        <f>H110*E110</f>
        <v>0.0</v>
      </c>
      <c r="J110" s="21">
        <f>H110*F110</f>
        <v>0.0</v>
      </c>
      <c r="K110" s="81">
        <f>H110*G110</f>
        <v>0.0</v>
      </c>
      <c r="L110" s="85">
        <f>E110*1.8</f>
        <v>1208.7</v>
      </c>
      <c r="M110" s="88">
        <f>L110-E110</f>
        <v>537.2</v>
      </c>
      <c r="N110" s="93">
        <f>(L110-E110)/L110*100</f>
        <v>44.4444444444445</v>
      </c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ht="12.75" customHeight="1">
      <c r="A111" s="8"/>
      <c r="B111" s="19" t="s">
        <v>70</v>
      </c>
      <c r="C111" s="20"/>
      <c r="D111" s="21">
        <v>1845.0</v>
      </c>
      <c r="E111" s="22">
        <f>D:D*0.85</f>
        <v>1568.25</v>
      </c>
      <c r="F111" s="22">
        <f>D:D*0.8</f>
        <v>1476.0</v>
      </c>
      <c r="G111" s="23">
        <f>D:D*0.75</f>
        <v>1383.75</v>
      </c>
      <c r="H111" s="24"/>
      <c r="I111" s="34">
        <f>H111*E111</f>
        <v>0.0</v>
      </c>
      <c r="J111" s="21">
        <f>H111*F111</f>
        <v>0.0</v>
      </c>
      <c r="K111" s="81">
        <f>H111*G111</f>
        <v>0.0</v>
      </c>
      <c r="L111" s="85">
        <f>E111*1.8</f>
        <v>2822.85</v>
      </c>
      <c r="M111" s="88">
        <f>L111-E111</f>
        <v>1254.6</v>
      </c>
      <c r="N111" s="93">
        <f>(L111-E111)/L111*100</f>
        <v>44.4444444444444</v>
      </c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ht="12.75" customHeight="1">
      <c r="A112" s="8"/>
      <c r="B112" s="19" t="s">
        <v>71</v>
      </c>
      <c r="C112" s="20"/>
      <c r="D112" s="21">
        <v>620.0</v>
      </c>
      <c r="E112" s="22">
        <f>D:D*0.85</f>
        <v>527.0</v>
      </c>
      <c r="F112" s="22">
        <f>D:D*0.8</f>
        <v>496.0</v>
      </c>
      <c r="G112" s="23">
        <f>D:D*0.75</f>
        <v>465.0</v>
      </c>
      <c r="H112" s="24"/>
      <c r="I112" s="34">
        <f>H112*E112</f>
        <v>0.0</v>
      </c>
      <c r="J112" s="21">
        <f>H112*F112</f>
        <v>0.0</v>
      </c>
      <c r="K112" s="81">
        <f>H112*G112</f>
        <v>0.0</v>
      </c>
      <c r="L112" s="85">
        <f>E112*1.8</f>
        <v>948.6</v>
      </c>
      <c r="M112" s="88">
        <f>L112-E112</f>
        <v>421.6</v>
      </c>
      <c r="N112" s="93">
        <f>(L112-E112)/L112*100</f>
        <v>44.4444444444445</v>
      </c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ht="12.75" customHeight="1">
      <c r="A113" s="8"/>
      <c r="B113" s="19" t="s">
        <v>72</v>
      </c>
      <c r="C113" s="20"/>
      <c r="D113" s="21">
        <v>970.0</v>
      </c>
      <c r="E113" s="22">
        <f>D:D*0.85</f>
        <v>824.5</v>
      </c>
      <c r="F113" s="22">
        <f>D:D*0.8</f>
        <v>776.0</v>
      </c>
      <c r="G113" s="23">
        <f>D:D*0.75</f>
        <v>727.5</v>
      </c>
      <c r="H113" s="24"/>
      <c r="I113" s="34">
        <f>H113*E113</f>
        <v>0.0</v>
      </c>
      <c r="J113" s="21">
        <f>H113*F113</f>
        <v>0.0</v>
      </c>
      <c r="K113" s="81">
        <f>H113*G113</f>
        <v>0.0</v>
      </c>
      <c r="L113" s="85">
        <f>E113*1.8</f>
        <v>1484.1</v>
      </c>
      <c r="M113" s="88">
        <f>L113-E113</f>
        <v>659.6</v>
      </c>
      <c r="N113" s="93">
        <f>(L113-E113)/L113*100</f>
        <v>44.4444444444444</v>
      </c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="14" customFormat="1" ht="12.75" customHeight="1">
      <c r="A114" s="13">
        <v>4.0</v>
      </c>
      <c r="B114" s="19" t="s">
        <v>112</v>
      </c>
      <c r="C114" s="20">
        <v>4.660043461143E12</v>
      </c>
      <c r="D114" s="21">
        <v>140.0</v>
      </c>
      <c r="E114" s="22">
        <f>D:D*0.85</f>
        <v>119.0</v>
      </c>
      <c r="F114" s="22">
        <f>D:D*0.8</f>
        <v>112.0</v>
      </c>
      <c r="G114" s="23">
        <f>D:D*0.75</f>
        <v>105.0</v>
      </c>
      <c r="H114" s="24"/>
      <c r="I114" s="34">
        <f>H114*E114</f>
        <v>0.0</v>
      </c>
      <c r="J114" s="21">
        <f>H114*F114</f>
        <v>0.0</v>
      </c>
      <c r="K114" s="81">
        <f>H114*G114</f>
        <v>0.0</v>
      </c>
      <c r="L114" s="85">
        <f>E114*1.8</f>
        <v>214.2</v>
      </c>
      <c r="M114" s="88">
        <f>L114-E114</f>
        <v>95.2</v>
      </c>
      <c r="N114" s="93">
        <f>(L114-E114)/L114*100</f>
        <v>44.4444444444444</v>
      </c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="14" customFormat="1" ht="12.75" customHeight="1">
      <c r="A115" s="13"/>
      <c r="B115" s="19" t="s">
        <v>113</v>
      </c>
      <c r="C115" s="20">
        <v>4.66004346115E12</v>
      </c>
      <c r="D115" s="21">
        <v>169.0</v>
      </c>
      <c r="E115" s="22">
        <f>D:D*0.85</f>
        <v>143.65</v>
      </c>
      <c r="F115" s="22">
        <f>D:D*0.8</f>
        <v>135.2</v>
      </c>
      <c r="G115" s="23">
        <f>D:D*0.75</f>
        <v>126.75</v>
      </c>
      <c r="H115" s="24"/>
      <c r="I115" s="34">
        <f>H115*E115</f>
        <v>0.0</v>
      </c>
      <c r="J115" s="21">
        <f>H115*F115</f>
        <v>0.0</v>
      </c>
      <c r="K115" s="81">
        <f>H115*G115</f>
        <v>0.0</v>
      </c>
      <c r="L115" s="85">
        <f>E115*1.8</f>
        <v>258.57</v>
      </c>
      <c r="M115" s="88">
        <f>L115-E115</f>
        <v>114.92</v>
      </c>
      <c r="N115" s="93">
        <f>(L115-E115)/L115*100</f>
        <v>44.4444444444444</v>
      </c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="14" customFormat="1" ht="12.75" customHeight="1">
      <c r="A116" s="13">
        <v>1.0</v>
      </c>
      <c r="B116" s="19" t="s">
        <v>114</v>
      </c>
      <c r="C116" s="20">
        <v>4.660043461167E12</v>
      </c>
      <c r="D116" s="21">
        <v>293.0</v>
      </c>
      <c r="E116" s="22">
        <f>D:D*0.85</f>
        <v>249.05</v>
      </c>
      <c r="F116" s="22">
        <f>D:D*0.8</f>
        <v>234.4</v>
      </c>
      <c r="G116" s="23">
        <f>D:D*0.75</f>
        <v>219.75</v>
      </c>
      <c r="H116" s="24"/>
      <c r="I116" s="34">
        <f>H116*E116</f>
        <v>0.0</v>
      </c>
      <c r="J116" s="21">
        <f>H116*F116</f>
        <v>0.0</v>
      </c>
      <c r="K116" s="81">
        <f>H116*G116</f>
        <v>0.0</v>
      </c>
      <c r="L116" s="85">
        <f>E116*1.8</f>
        <v>448.29</v>
      </c>
      <c r="M116" s="88">
        <f>L116-E116</f>
        <v>199.24</v>
      </c>
      <c r="N116" s="93">
        <f>(L116-E116)/L116*100</f>
        <v>44.4444444444444</v>
      </c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="14" customFormat="1" ht="12.75" customHeight="1">
      <c r="A117" s="13"/>
      <c r="B117" s="19" t="s">
        <v>115</v>
      </c>
      <c r="C117" s="20">
        <v>4.660043461174E12</v>
      </c>
      <c r="D117" s="21">
        <v>86.0</v>
      </c>
      <c r="E117" s="22">
        <f>D:D*0.85</f>
        <v>73.1</v>
      </c>
      <c r="F117" s="22">
        <f>D:D*0.8</f>
        <v>68.8</v>
      </c>
      <c r="G117" s="23">
        <f>D:D*0.75</f>
        <v>64.5</v>
      </c>
      <c r="H117" s="24"/>
      <c r="I117" s="34">
        <f>H117*E117</f>
        <v>0.0</v>
      </c>
      <c r="J117" s="21">
        <f>H117*F117</f>
        <v>0.0</v>
      </c>
      <c r="K117" s="81">
        <f>H117*G117</f>
        <v>0.0</v>
      </c>
      <c r="L117" s="85">
        <f>E117*1.8</f>
        <v>131.58</v>
      </c>
      <c r="M117" s="88">
        <f>L117-E117</f>
        <v>58.48</v>
      </c>
      <c r="N117" s="93">
        <f>(L117-E117)/L117*100</f>
        <v>44.4444444444445</v>
      </c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="14" customFormat="1" ht="12.75" customHeight="1">
      <c r="A118" s="13"/>
      <c r="B118" s="19" t="s">
        <v>116</v>
      </c>
      <c r="C118" s="20">
        <v>4.660043461181E12</v>
      </c>
      <c r="D118" s="21">
        <v>55.0</v>
      </c>
      <c r="E118" s="22">
        <f>D:D*0.85</f>
        <v>46.75</v>
      </c>
      <c r="F118" s="22">
        <f>D:D*0.8</f>
        <v>44.0</v>
      </c>
      <c r="G118" s="23">
        <f>D:D*0.75</f>
        <v>41.25</v>
      </c>
      <c r="H118" s="24"/>
      <c r="I118" s="34">
        <f>H118*E118</f>
        <v>0.0</v>
      </c>
      <c r="J118" s="21">
        <f>H118*F118</f>
        <v>0.0</v>
      </c>
      <c r="K118" s="81">
        <f>H118*G118</f>
        <v>0.0</v>
      </c>
      <c r="L118" s="85">
        <f>E118*1.8</f>
        <v>84.15</v>
      </c>
      <c r="M118" s="88">
        <f>L118-E118</f>
        <v>37.4</v>
      </c>
      <c r="N118" s="93">
        <f>(L118-E118)/L118*100</f>
        <v>44.4444444444445</v>
      </c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="14" customFormat="1" ht="12.75" customHeight="1">
      <c r="A119" s="13"/>
      <c r="B119" s="19" t="s">
        <v>117</v>
      </c>
      <c r="C119" s="20">
        <v>4.660043461198E12</v>
      </c>
      <c r="D119" s="21">
        <v>69.0</v>
      </c>
      <c r="E119" s="22">
        <f>D:D*0.85</f>
        <v>58.65</v>
      </c>
      <c r="F119" s="22">
        <f>D:D*0.8</f>
        <v>55.2</v>
      </c>
      <c r="G119" s="23">
        <f>D:D*0.75</f>
        <v>51.75</v>
      </c>
      <c r="H119" s="24"/>
      <c r="I119" s="34">
        <f>H119*E119</f>
        <v>0.0</v>
      </c>
      <c r="J119" s="21">
        <f>H119*F119</f>
        <v>0.0</v>
      </c>
      <c r="K119" s="81">
        <f>H119*G119</f>
        <v>0.0</v>
      </c>
      <c r="L119" s="85">
        <f>E119*1.8</f>
        <v>105.57</v>
      </c>
      <c r="M119" s="88">
        <f>L119-E119</f>
        <v>46.92</v>
      </c>
      <c r="N119" s="93">
        <f>(L119-E119)/L119*100</f>
        <v>44.4444444444444</v>
      </c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="14" customFormat="1" ht="12.75" customHeight="1">
      <c r="A120" s="13"/>
      <c r="B120" s="19" t="s">
        <v>118</v>
      </c>
      <c r="C120" s="20">
        <v>4.660043461204E12</v>
      </c>
      <c r="D120" s="21">
        <v>89.0</v>
      </c>
      <c r="E120" s="22">
        <f>D:D*0.85</f>
        <v>75.65</v>
      </c>
      <c r="F120" s="22">
        <f>D:D*0.8</f>
        <v>71.2</v>
      </c>
      <c r="G120" s="23">
        <f>D:D*0.75</f>
        <v>66.75</v>
      </c>
      <c r="H120" s="24"/>
      <c r="I120" s="34">
        <f>H120*E120</f>
        <v>0.0</v>
      </c>
      <c r="J120" s="21">
        <f>H120*F120</f>
        <v>0.0</v>
      </c>
      <c r="K120" s="81">
        <f>H120*G120</f>
        <v>0.0</v>
      </c>
      <c r="L120" s="85">
        <f>E120*1.8</f>
        <v>136.17</v>
      </c>
      <c r="M120" s="88">
        <f>L120-E120</f>
        <v>60.52</v>
      </c>
      <c r="N120" s="93">
        <f>(L120-E120)/L120*100</f>
        <v>44.4444444444444</v>
      </c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="14" customFormat="1" ht="12.75" customHeight="1">
      <c r="A121" s="13"/>
      <c r="B121" s="19" t="s">
        <v>119</v>
      </c>
      <c r="C121" s="20">
        <v>4.660043461211E12</v>
      </c>
      <c r="D121" s="21">
        <v>85.0</v>
      </c>
      <c r="E121" s="22">
        <f>D:D*0.85</f>
        <v>72.25</v>
      </c>
      <c r="F121" s="22">
        <f>D:D*0.8</f>
        <v>68.0</v>
      </c>
      <c r="G121" s="23">
        <f>D:D*0.75</f>
        <v>63.75</v>
      </c>
      <c r="H121" s="24"/>
      <c r="I121" s="34">
        <f>H121*E121</f>
        <v>0.0</v>
      </c>
      <c r="J121" s="21">
        <f>H121*F121</f>
        <v>0.0</v>
      </c>
      <c r="K121" s="81">
        <f>H121*G121</f>
        <v>0.0</v>
      </c>
      <c r="L121" s="85">
        <f>E121*1.8</f>
        <v>130.05</v>
      </c>
      <c r="M121" s="88">
        <f>L121-E121</f>
        <v>57.8</v>
      </c>
      <c r="N121" s="93">
        <f>(L121-E121)/L121*100</f>
        <v>44.4444444444445</v>
      </c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="14" customFormat="1" ht="12.75" customHeight="1">
      <c r="A122" s="13"/>
      <c r="B122" s="19" t="s">
        <v>120</v>
      </c>
      <c r="C122" s="20">
        <v>4.660043461228E12</v>
      </c>
      <c r="D122" s="21">
        <v>84.0</v>
      </c>
      <c r="E122" s="22">
        <f>D:D*0.85</f>
        <v>71.4</v>
      </c>
      <c r="F122" s="22">
        <f>D:D*0.8</f>
        <v>67.2</v>
      </c>
      <c r="G122" s="23">
        <f>D:D*0.75</f>
        <v>63.0</v>
      </c>
      <c r="H122" s="24"/>
      <c r="I122" s="34">
        <f>H122*E122</f>
        <v>0.0</v>
      </c>
      <c r="J122" s="21">
        <f>H122*F122</f>
        <v>0.0</v>
      </c>
      <c r="K122" s="81">
        <f>H122*G122</f>
        <v>0.0</v>
      </c>
      <c r="L122" s="85">
        <f>E122*1.8</f>
        <v>128.52</v>
      </c>
      <c r="M122" s="88">
        <f>L122-E122</f>
        <v>57.12</v>
      </c>
      <c r="N122" s="93">
        <f>(L122-E122)/L122*100</f>
        <v>44.4444444444444</v>
      </c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="14" customFormat="1" ht="12.75" customHeight="1">
      <c r="A123" s="13"/>
      <c r="B123" s="19" t="s">
        <v>121</v>
      </c>
      <c r="C123" s="20">
        <v>4.660043461235E12</v>
      </c>
      <c r="D123" s="21">
        <v>280.0</v>
      </c>
      <c r="E123" s="22">
        <f>D:D*0.85</f>
        <v>238.0</v>
      </c>
      <c r="F123" s="22">
        <f>D:D*0.8</f>
        <v>224.0</v>
      </c>
      <c r="G123" s="23">
        <f>D:D*0.75</f>
        <v>210.0</v>
      </c>
      <c r="H123" s="24"/>
      <c r="I123" s="34">
        <f>H123*E123</f>
        <v>0.0</v>
      </c>
      <c r="J123" s="21">
        <f>H123*F123</f>
        <v>0.0</v>
      </c>
      <c r="K123" s="81">
        <f>H123*G123</f>
        <v>0.0</v>
      </c>
      <c r="L123" s="85">
        <f>E123*1.8</f>
        <v>428.4</v>
      </c>
      <c r="M123" s="88">
        <f>L123-E123</f>
        <v>190.4</v>
      </c>
      <c r="N123" s="93">
        <f>(L123-E123)/L123*100</f>
        <v>44.4444444444444</v>
      </c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="14" customFormat="1" ht="12.75" customHeight="1">
      <c r="A124" s="13"/>
      <c r="B124" s="19" t="s">
        <v>122</v>
      </c>
      <c r="C124" s="20"/>
      <c r="D124" s="21">
        <v>235.0</v>
      </c>
      <c r="E124" s="22">
        <f>D:D*0.85</f>
        <v>199.75</v>
      </c>
      <c r="F124" s="22">
        <f>D:D*0.8</f>
        <v>188.0</v>
      </c>
      <c r="G124" s="23">
        <f>D:D*0.75</f>
        <v>176.25</v>
      </c>
      <c r="H124" s="24"/>
      <c r="I124" s="34">
        <f>H124*E124</f>
        <v>0.0</v>
      </c>
      <c r="J124" s="21">
        <f>H124*F124</f>
        <v>0.0</v>
      </c>
      <c r="K124" s="81">
        <f>H124*G124</f>
        <v>0.0</v>
      </c>
      <c r="L124" s="85">
        <f>E124*1.8</f>
        <v>359.55</v>
      </c>
      <c r="M124" s="88">
        <f>L124-E124</f>
        <v>159.8</v>
      </c>
      <c r="N124" s="93">
        <f>(L124-E124)/L124*100</f>
        <v>44.4444444444445</v>
      </c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="14" customFormat="1" ht="12.75" customHeight="1">
      <c r="A125" s="13"/>
      <c r="B125" s="19" t="s">
        <v>225</v>
      </c>
      <c r="C125" s="20">
        <v>4.660043461242E12</v>
      </c>
      <c r="D125" s="21">
        <v>135.0</v>
      </c>
      <c r="E125" s="22">
        <f>D:D*0.85</f>
        <v>114.75</v>
      </c>
      <c r="F125" s="22">
        <f>D:D*0.8</f>
        <v>108.0</v>
      </c>
      <c r="G125" s="23">
        <f>D:D*0.75</f>
        <v>101.25</v>
      </c>
      <c r="H125" s="24"/>
      <c r="I125" s="34">
        <f>H125*E125</f>
        <v>0.0</v>
      </c>
      <c r="J125" s="21">
        <f>H125*F125</f>
        <v>0.0</v>
      </c>
      <c r="K125" s="81">
        <f>H125*G125</f>
        <v>0.0</v>
      </c>
      <c r="L125" s="85">
        <f>E125*1.8</f>
        <v>206.55</v>
      </c>
      <c r="M125" s="88">
        <f>L125-E125</f>
        <v>91.8</v>
      </c>
      <c r="N125" s="93">
        <f>(L125-E125)/L125*100</f>
        <v>44.4444444444445</v>
      </c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="14" customFormat="1" ht="12.75" customHeight="1">
      <c r="A126" s="13"/>
      <c r="B126" s="19" t="s">
        <v>123</v>
      </c>
      <c r="C126" s="20">
        <v>4.660043461259E12</v>
      </c>
      <c r="D126" s="21">
        <v>73.0</v>
      </c>
      <c r="E126" s="22">
        <f>D:D*0.85</f>
        <v>62.05</v>
      </c>
      <c r="F126" s="22">
        <f>D:D*0.8</f>
        <v>58.4</v>
      </c>
      <c r="G126" s="23">
        <f>D:D*0.75</f>
        <v>54.75</v>
      </c>
      <c r="H126" s="24"/>
      <c r="I126" s="34">
        <f>H126*E126</f>
        <v>0.0</v>
      </c>
      <c r="J126" s="21">
        <f>H126*F126</f>
        <v>0.0</v>
      </c>
      <c r="K126" s="81">
        <f>H126*G126</f>
        <v>0.0</v>
      </c>
      <c r="L126" s="85">
        <f>E126*1.8</f>
        <v>111.69</v>
      </c>
      <c r="M126" s="88">
        <f>L126-E126</f>
        <v>49.64</v>
      </c>
      <c r="N126" s="93">
        <f>(L126-E126)/L126*100</f>
        <v>44.4444444444445</v>
      </c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="14" customFormat="1" ht="12.75" customHeight="1">
      <c r="A127" s="13"/>
      <c r="B127" s="19" t="s">
        <v>124</v>
      </c>
      <c r="C127" s="20">
        <v>4.660043461266E12</v>
      </c>
      <c r="D127" s="21">
        <v>75.0</v>
      </c>
      <c r="E127" s="22">
        <f>D:D*0.85</f>
        <v>63.75</v>
      </c>
      <c r="F127" s="22">
        <f>D:D*0.8</f>
        <v>60.0</v>
      </c>
      <c r="G127" s="23">
        <f>D:D*0.75</f>
        <v>56.25</v>
      </c>
      <c r="H127" s="24"/>
      <c r="I127" s="34">
        <f>H127*E127</f>
        <v>0.0</v>
      </c>
      <c r="J127" s="21">
        <f>H127*F127</f>
        <v>0.0</v>
      </c>
      <c r="K127" s="81">
        <f>H127*G127</f>
        <v>0.0</v>
      </c>
      <c r="L127" s="85">
        <f>E127*1.8</f>
        <v>114.75</v>
      </c>
      <c r="M127" s="88">
        <f>L127-E127</f>
        <v>51.0</v>
      </c>
      <c r="N127" s="93">
        <f>(L127-E127)/L127*100</f>
        <v>44.4444444444444</v>
      </c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="14" customFormat="1" ht="12.75" customHeight="1">
      <c r="A128" s="13"/>
      <c r="B128" s="19" t="s">
        <v>125</v>
      </c>
      <c r="C128" s="20">
        <v>4.660043461273E12</v>
      </c>
      <c r="D128" s="21">
        <v>99.0</v>
      </c>
      <c r="E128" s="22">
        <f>D:D*0.85</f>
        <v>84.15</v>
      </c>
      <c r="F128" s="22">
        <f>D:D*0.8</f>
        <v>79.2</v>
      </c>
      <c r="G128" s="23">
        <f>D:D*0.75</f>
        <v>74.25</v>
      </c>
      <c r="H128" s="24"/>
      <c r="I128" s="34">
        <f>H128*E128</f>
        <v>0.0</v>
      </c>
      <c r="J128" s="21">
        <f>H128*F128</f>
        <v>0.0</v>
      </c>
      <c r="K128" s="81">
        <f>H128*G128</f>
        <v>0.0</v>
      </c>
      <c r="L128" s="85">
        <f>E128*1.8</f>
        <v>151.47</v>
      </c>
      <c r="M128" s="88">
        <f>L128-E128</f>
        <v>67.32</v>
      </c>
      <c r="N128" s="93">
        <f>(L128-E128)/L128*100</f>
        <v>44.4444444444444</v>
      </c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="14" customFormat="1" ht="12.75" customHeight="1">
      <c r="A129" s="13"/>
      <c r="B129" s="19" t="s">
        <v>126</v>
      </c>
      <c r="C129" s="20">
        <v>4.66004346128E12</v>
      </c>
      <c r="D129" s="21">
        <v>133.0</v>
      </c>
      <c r="E129" s="22">
        <f>D:D*0.85</f>
        <v>113.05</v>
      </c>
      <c r="F129" s="22">
        <f>D:D*0.8</f>
        <v>106.4</v>
      </c>
      <c r="G129" s="23">
        <f>D:D*0.75</f>
        <v>99.75</v>
      </c>
      <c r="H129" s="24"/>
      <c r="I129" s="34">
        <f>H129*E129</f>
        <v>0.0</v>
      </c>
      <c r="J129" s="21">
        <f>H129*F129</f>
        <v>0.0</v>
      </c>
      <c r="K129" s="81">
        <f>H129*G129</f>
        <v>0.0</v>
      </c>
      <c r="L129" s="85">
        <f>E129*1.8</f>
        <v>203.49</v>
      </c>
      <c r="M129" s="88">
        <f>L129-E129</f>
        <v>90.44</v>
      </c>
      <c r="N129" s="93">
        <f>(L129-E129)/L129*100</f>
        <v>44.4444444444445</v>
      </c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="14" customFormat="1" ht="12.75" customHeight="1">
      <c r="A130" s="13"/>
      <c r="B130" s="19" t="s">
        <v>226</v>
      </c>
      <c r="C130" s="20">
        <v>4.660043461297E12</v>
      </c>
      <c r="D130" s="21">
        <v>390.0</v>
      </c>
      <c r="E130" s="22">
        <f>D:D*0.85</f>
        <v>331.5</v>
      </c>
      <c r="F130" s="22">
        <f>D:D*0.8</f>
        <v>312.0</v>
      </c>
      <c r="G130" s="23">
        <f>D:D*0.75</f>
        <v>292.5</v>
      </c>
      <c r="H130" s="24"/>
      <c r="I130" s="34">
        <f>H130*E130</f>
        <v>0.0</v>
      </c>
      <c r="J130" s="21">
        <f>H130*F130</f>
        <v>0.0</v>
      </c>
      <c r="K130" s="81">
        <f>H130*G130</f>
        <v>0.0</v>
      </c>
      <c r="L130" s="85">
        <f>E130*1.8</f>
        <v>596.7</v>
      </c>
      <c r="M130" s="88">
        <f>L130-E130</f>
        <v>265.2</v>
      </c>
      <c r="N130" s="93">
        <f>(L130-E130)/L130*100</f>
        <v>44.4444444444445</v>
      </c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="14" customFormat="1" ht="12.75" customHeight="1">
      <c r="A131" s="13"/>
      <c r="B131" s="19" t="s">
        <v>127</v>
      </c>
      <c r="C131" s="20">
        <v>4.660043461334E12</v>
      </c>
      <c r="D131" s="21">
        <v>110.0</v>
      </c>
      <c r="E131" s="22">
        <f>D:D*0.85</f>
        <v>93.5</v>
      </c>
      <c r="F131" s="22">
        <f>D:D*0.8</f>
        <v>88.0</v>
      </c>
      <c r="G131" s="23">
        <f>D:D*0.75</f>
        <v>82.5</v>
      </c>
      <c r="H131" s="24"/>
      <c r="I131" s="34">
        <f>H131*E131</f>
        <v>0.0</v>
      </c>
      <c r="J131" s="21">
        <f>H131*F131</f>
        <v>0.0</v>
      </c>
      <c r="K131" s="81">
        <f>H131*G131</f>
        <v>0.0</v>
      </c>
      <c r="L131" s="85">
        <f>E131*1.8</f>
        <v>168.3</v>
      </c>
      <c r="M131" s="88">
        <f>L131-E131</f>
        <v>74.8</v>
      </c>
      <c r="N131" s="93">
        <f>(L131-E131)/L131*100</f>
        <v>44.4444444444445</v>
      </c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="14" customFormat="1" ht="12.75" customHeight="1">
      <c r="A132" s="13"/>
      <c r="B132" s="19" t="s">
        <v>128</v>
      </c>
      <c r="C132" s="20">
        <v>4.660043461341E12</v>
      </c>
      <c r="D132" s="21">
        <v>127.0</v>
      </c>
      <c r="E132" s="22">
        <f>D:D*0.85</f>
        <v>107.95</v>
      </c>
      <c r="F132" s="22">
        <f>D:D*0.8</f>
        <v>101.6</v>
      </c>
      <c r="G132" s="23">
        <f>D:D*0.75</f>
        <v>95.25</v>
      </c>
      <c r="H132" s="24"/>
      <c r="I132" s="34">
        <f>H132*E132</f>
        <v>0.0</v>
      </c>
      <c r="J132" s="21">
        <f>H132*F132</f>
        <v>0.0</v>
      </c>
      <c r="K132" s="81">
        <f>H132*G132</f>
        <v>0.0</v>
      </c>
      <c r="L132" s="85">
        <f>E132*1.8</f>
        <v>194.31</v>
      </c>
      <c r="M132" s="88">
        <f>L132-E132</f>
        <v>86.36</v>
      </c>
      <c r="N132" s="93">
        <f>(L132-E132)/L132*100</f>
        <v>44.4444444444444</v>
      </c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="14" customFormat="1" ht="12.75" customHeight="1">
      <c r="A133" s="13"/>
      <c r="B133" s="19" t="s">
        <v>129</v>
      </c>
      <c r="C133" s="20">
        <v>4.660043461358E12</v>
      </c>
      <c r="D133" s="21">
        <v>113.0</v>
      </c>
      <c r="E133" s="22">
        <f>D:D*0.85</f>
        <v>96.05</v>
      </c>
      <c r="F133" s="22">
        <f>D:D*0.8</f>
        <v>90.4</v>
      </c>
      <c r="G133" s="23">
        <f>D:D*0.75</f>
        <v>84.75</v>
      </c>
      <c r="H133" s="24"/>
      <c r="I133" s="34">
        <f>H133*E133</f>
        <v>0.0</v>
      </c>
      <c r="J133" s="21">
        <f>H133*F133</f>
        <v>0.0</v>
      </c>
      <c r="K133" s="81">
        <f>H133*G133</f>
        <v>0.0</v>
      </c>
      <c r="L133" s="85">
        <f>E133*1.8</f>
        <v>172.89</v>
      </c>
      <c r="M133" s="88">
        <f>L133-E133</f>
        <v>76.84</v>
      </c>
      <c r="N133" s="93">
        <f>(L133-E133)/L133*100</f>
        <v>44.4444444444444</v>
      </c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="14" customFormat="1" ht="12.75" customHeight="1">
      <c r="A134" s="13">
        <v>1.0</v>
      </c>
      <c r="B134" s="19" t="s">
        <v>130</v>
      </c>
      <c r="C134" s="20">
        <v>4.660043461365E12</v>
      </c>
      <c r="D134" s="21">
        <v>125.0</v>
      </c>
      <c r="E134" s="22">
        <f>D:D*0.85</f>
        <v>106.25</v>
      </c>
      <c r="F134" s="22">
        <f>D:D*0.8</f>
        <v>100.0</v>
      </c>
      <c r="G134" s="23">
        <f>D:D*0.75</f>
        <v>93.75</v>
      </c>
      <c r="H134" s="24"/>
      <c r="I134" s="34">
        <f>H134*E134</f>
        <v>0.0</v>
      </c>
      <c r="J134" s="21">
        <f>H134*F134</f>
        <v>0.0</v>
      </c>
      <c r="K134" s="81">
        <f>H134*G134</f>
        <v>0.0</v>
      </c>
      <c r="L134" s="85">
        <f>E134*1.8</f>
        <v>191.25</v>
      </c>
      <c r="M134" s="88">
        <f>L134-E134</f>
        <v>85.0</v>
      </c>
      <c r="N134" s="93">
        <f>(L134-E134)/L134*100</f>
        <v>44.4444444444444</v>
      </c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="14" customFormat="1" ht="12.75" customHeight="1">
      <c r="A135" s="13">
        <v>1.0</v>
      </c>
      <c r="B135" s="19" t="s">
        <v>131</v>
      </c>
      <c r="C135" s="20">
        <v>4.660043461372E12</v>
      </c>
      <c r="D135" s="21">
        <v>128.0</v>
      </c>
      <c r="E135" s="22">
        <f>D:D*0.85</f>
        <v>108.8</v>
      </c>
      <c r="F135" s="22">
        <f>D:D*0.8</f>
        <v>102.4</v>
      </c>
      <c r="G135" s="23">
        <f>D:D*0.75</f>
        <v>96.0</v>
      </c>
      <c r="H135" s="24"/>
      <c r="I135" s="34">
        <f>H135*E135</f>
        <v>0.0</v>
      </c>
      <c r="J135" s="21">
        <f>H135*F135</f>
        <v>0.0</v>
      </c>
      <c r="K135" s="81">
        <f>H135*G135</f>
        <v>0.0</v>
      </c>
      <c r="L135" s="85">
        <f>E135*1.8</f>
        <v>195.84</v>
      </c>
      <c r="M135" s="88">
        <f>L135-E135</f>
        <v>87.04</v>
      </c>
      <c r="N135" s="93">
        <f>(L135-E135)/L135*100</f>
        <v>44.4444444444445</v>
      </c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="14" customFormat="1" ht="12.75" customHeight="1">
      <c r="A136" s="13"/>
      <c r="B136" s="19" t="s">
        <v>132</v>
      </c>
      <c r="C136" s="20">
        <v>4.660043461389E12</v>
      </c>
      <c r="D136" s="21">
        <v>99.0</v>
      </c>
      <c r="E136" s="22">
        <f>D:D*0.85</f>
        <v>84.15</v>
      </c>
      <c r="F136" s="22">
        <f>D:D*0.8</f>
        <v>79.2</v>
      </c>
      <c r="G136" s="23">
        <f>D:D*0.75</f>
        <v>74.25</v>
      </c>
      <c r="H136" s="24"/>
      <c r="I136" s="34">
        <f>H136*E136</f>
        <v>0.0</v>
      </c>
      <c r="J136" s="21">
        <f>H136*F136</f>
        <v>0.0</v>
      </c>
      <c r="K136" s="81">
        <f>H136*G136</f>
        <v>0.0</v>
      </c>
      <c r="L136" s="85">
        <f>E136*1.8</f>
        <v>151.47</v>
      </c>
      <c r="M136" s="88">
        <f>L136-E136</f>
        <v>67.32</v>
      </c>
      <c r="N136" s="93">
        <f>(L136-E136)/L136*100</f>
        <v>44.4444444444444</v>
      </c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="14" customFormat="1" ht="12.75" customHeight="1">
      <c r="A137" s="13"/>
      <c r="B137" s="19" t="s">
        <v>133</v>
      </c>
      <c r="C137" s="20">
        <v>4.660043461396E12</v>
      </c>
      <c r="D137" s="21">
        <v>99.0</v>
      </c>
      <c r="E137" s="22">
        <f>D:D*0.85</f>
        <v>84.15</v>
      </c>
      <c r="F137" s="22">
        <f>D:D*0.8</f>
        <v>79.2</v>
      </c>
      <c r="G137" s="23">
        <f>D:D*0.75</f>
        <v>74.25</v>
      </c>
      <c r="H137" s="24"/>
      <c r="I137" s="34">
        <f>H137*E137</f>
        <v>0.0</v>
      </c>
      <c r="J137" s="21">
        <f>H137*F137</f>
        <v>0.0</v>
      </c>
      <c r="K137" s="81">
        <f>H137*G137</f>
        <v>0.0</v>
      </c>
      <c r="L137" s="85">
        <f>E137*1.8</f>
        <v>151.47</v>
      </c>
      <c r="M137" s="88">
        <f>L137-E137</f>
        <v>67.32</v>
      </c>
      <c r="N137" s="93">
        <f>(L137-E137)/L137*100</f>
        <v>44.4444444444444</v>
      </c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="14" customFormat="1" ht="12.75" customHeight="1">
      <c r="A138" s="13">
        <v>2.0</v>
      </c>
      <c r="B138" s="19" t="s">
        <v>134</v>
      </c>
      <c r="C138" s="20">
        <v>4.660043461402E12</v>
      </c>
      <c r="D138" s="21">
        <v>99.0</v>
      </c>
      <c r="E138" s="22">
        <f>D:D*0.85</f>
        <v>84.15</v>
      </c>
      <c r="F138" s="22">
        <f>D:D*0.8</f>
        <v>79.2</v>
      </c>
      <c r="G138" s="23">
        <f>D:D*0.75</f>
        <v>74.25</v>
      </c>
      <c r="H138" s="24"/>
      <c r="I138" s="34">
        <f>H138*E138</f>
        <v>0.0</v>
      </c>
      <c r="J138" s="21">
        <f>H138*F138</f>
        <v>0.0</v>
      </c>
      <c r="K138" s="81">
        <f>H138*G138</f>
        <v>0.0</v>
      </c>
      <c r="L138" s="85">
        <f>E138*1.8</f>
        <v>151.47</v>
      </c>
      <c r="M138" s="88">
        <f>L138-E138</f>
        <v>67.32</v>
      </c>
      <c r="N138" s="93">
        <f>(L138-E138)/L138*100</f>
        <v>44.4444444444444</v>
      </c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="14" customFormat="1" ht="12.75" customHeight="1">
      <c r="A139" s="13"/>
      <c r="B139" s="19" t="s">
        <v>135</v>
      </c>
      <c r="C139" s="20">
        <v>4.660043461419E12</v>
      </c>
      <c r="D139" s="21">
        <v>59.0</v>
      </c>
      <c r="E139" s="22">
        <f>D:D*0.85</f>
        <v>50.15</v>
      </c>
      <c r="F139" s="22">
        <f>D:D*0.8</f>
        <v>47.2</v>
      </c>
      <c r="G139" s="23">
        <f>D:D*0.75</f>
        <v>44.25</v>
      </c>
      <c r="H139" s="24"/>
      <c r="I139" s="34">
        <f>H139*E139</f>
        <v>0.0</v>
      </c>
      <c r="J139" s="21">
        <f>H139*F139</f>
        <v>0.0</v>
      </c>
      <c r="K139" s="81">
        <f>H139*G139</f>
        <v>0.0</v>
      </c>
      <c r="L139" s="85">
        <f>E139*1.8</f>
        <v>90.27</v>
      </c>
      <c r="M139" s="88">
        <f>L139-E139</f>
        <v>40.12</v>
      </c>
      <c r="N139" s="93">
        <f>(L139-E139)/L139*100</f>
        <v>44.4444444444444</v>
      </c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="14" customFormat="1" ht="12.75" customHeight="1">
      <c r="A140" s="13"/>
      <c r="B140" s="19" t="s">
        <v>136</v>
      </c>
      <c r="C140" s="20">
        <v>4.660043461426E12</v>
      </c>
      <c r="D140" s="21">
        <v>160.0</v>
      </c>
      <c r="E140" s="22">
        <f>D:D*0.85</f>
        <v>136.0</v>
      </c>
      <c r="F140" s="22">
        <f>D:D*0.8</f>
        <v>128.0</v>
      </c>
      <c r="G140" s="23">
        <f>D:D*0.75</f>
        <v>120.0</v>
      </c>
      <c r="H140" s="24"/>
      <c r="I140" s="34">
        <f>H140*E140</f>
        <v>0.0</v>
      </c>
      <c r="J140" s="21">
        <f>H140*F140</f>
        <v>0.0</v>
      </c>
      <c r="K140" s="81">
        <f>H140*G140</f>
        <v>0.0</v>
      </c>
      <c r="L140" s="85">
        <f>E140*1.8</f>
        <v>244.8</v>
      </c>
      <c r="M140" s="88">
        <f>L140-E140</f>
        <v>108.8</v>
      </c>
      <c r="N140" s="93">
        <f>(L140-E140)/L140*100</f>
        <v>44.4444444444445</v>
      </c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="14" customFormat="1" ht="12.75" customHeight="1">
      <c r="A141" s="13"/>
      <c r="B141" s="19" t="s">
        <v>137</v>
      </c>
      <c r="C141" s="20">
        <v>4.660043461433E12</v>
      </c>
      <c r="D141" s="21">
        <v>139.0</v>
      </c>
      <c r="E141" s="22">
        <f>D:D*0.85</f>
        <v>118.15</v>
      </c>
      <c r="F141" s="22">
        <f>D:D*0.8</f>
        <v>111.2</v>
      </c>
      <c r="G141" s="23">
        <f>D:D*0.75</f>
        <v>104.25</v>
      </c>
      <c r="H141" s="24"/>
      <c r="I141" s="34">
        <f>H141*E141</f>
        <v>0.0</v>
      </c>
      <c r="J141" s="21">
        <f>H141*F141</f>
        <v>0.0</v>
      </c>
      <c r="K141" s="81">
        <f>H141*G141</f>
        <v>0.0</v>
      </c>
      <c r="L141" s="85">
        <f>E141*1.8</f>
        <v>212.67</v>
      </c>
      <c r="M141" s="88">
        <f>L141-E141</f>
        <v>94.52</v>
      </c>
      <c r="N141" s="93">
        <f>(L141-E141)/L141*100</f>
        <v>44.4444444444444</v>
      </c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="14" customFormat="1" ht="12.75" customHeight="1">
      <c r="A142" s="13"/>
      <c r="B142" s="19" t="s">
        <v>138</v>
      </c>
      <c r="C142" s="20">
        <v>4.66004346144E12</v>
      </c>
      <c r="D142" s="21">
        <v>161.0</v>
      </c>
      <c r="E142" s="22">
        <f>D:D*0.85</f>
        <v>136.85</v>
      </c>
      <c r="F142" s="22">
        <f>D:D*0.8</f>
        <v>128.8</v>
      </c>
      <c r="G142" s="23">
        <f>D:D*0.75</f>
        <v>120.75</v>
      </c>
      <c r="H142" s="24"/>
      <c r="I142" s="34">
        <f>H142*E142</f>
        <v>0.0</v>
      </c>
      <c r="J142" s="21">
        <f>H142*F142</f>
        <v>0.0</v>
      </c>
      <c r="K142" s="81">
        <f>H142*G142</f>
        <v>0.0</v>
      </c>
      <c r="L142" s="85">
        <f>E142*1.8</f>
        <v>246.33</v>
      </c>
      <c r="M142" s="88">
        <f>L142-E142</f>
        <v>109.48</v>
      </c>
      <c r="N142" s="93">
        <f>(L142-E142)/L142*100</f>
        <v>44.4444444444445</v>
      </c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ht="12.75" customHeight="1">
      <c r="A143" s="8">
        <v>1.0</v>
      </c>
      <c r="B143" s="19" t="s">
        <v>139</v>
      </c>
      <c r="C143" s="20">
        <v>4.660043461457E12</v>
      </c>
      <c r="D143" s="21">
        <v>189.0</v>
      </c>
      <c r="E143" s="22">
        <f>D:D*0.85</f>
        <v>160.65</v>
      </c>
      <c r="F143" s="22">
        <f>D:D*0.8</f>
        <v>151.2</v>
      </c>
      <c r="G143" s="23">
        <f>D:D*0.75</f>
        <v>141.75</v>
      </c>
      <c r="H143" s="24"/>
      <c r="I143" s="34">
        <f>H143*E143</f>
        <v>0.0</v>
      </c>
      <c r="J143" s="21">
        <f>H143*F143</f>
        <v>0.0</v>
      </c>
      <c r="K143" s="81">
        <f>H143*G143</f>
        <v>0.0</v>
      </c>
      <c r="L143" s="85">
        <f>E143*1.8</f>
        <v>289.17</v>
      </c>
      <c r="M143" s="88">
        <f>L143-E143</f>
        <v>128.52</v>
      </c>
      <c r="N143" s="93">
        <f>(L143-E143)/L143*100</f>
        <v>44.4444444444445</v>
      </c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="14" customFormat="1" ht="12.75" customHeight="1">
      <c r="A144" s="13"/>
      <c r="B144" s="19" t="s">
        <v>140</v>
      </c>
      <c r="C144" s="20">
        <v>4.660043461464E12</v>
      </c>
      <c r="D144" s="21">
        <v>153.0</v>
      </c>
      <c r="E144" s="22">
        <f>D:D*0.85</f>
        <v>130.05</v>
      </c>
      <c r="F144" s="22">
        <f>D:D*0.8</f>
        <v>122.4</v>
      </c>
      <c r="G144" s="23">
        <f>D:D*0.75</f>
        <v>114.75</v>
      </c>
      <c r="H144" s="24"/>
      <c r="I144" s="34">
        <f>H144*E144</f>
        <v>0.0</v>
      </c>
      <c r="J144" s="21">
        <f>H144*F144</f>
        <v>0.0</v>
      </c>
      <c r="K144" s="81">
        <f>H144*G144</f>
        <v>0.0</v>
      </c>
      <c r="L144" s="85">
        <f>E144*1.8</f>
        <v>234.09</v>
      </c>
      <c r="M144" s="88">
        <f>L144-E144</f>
        <v>104.04</v>
      </c>
      <c r="N144" s="93">
        <f>(L144-E144)/L144*100</f>
        <v>44.4444444444444</v>
      </c>
      <c r="O144" s="150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="14" customFormat="1" ht="12.75" customHeight="1">
      <c r="A145" s="13"/>
      <c r="B145" s="19" t="s">
        <v>141</v>
      </c>
      <c r="C145" s="20">
        <v>4.660043461488E12</v>
      </c>
      <c r="D145" s="21">
        <v>99.0</v>
      </c>
      <c r="E145" s="22">
        <f>D:D*0.85</f>
        <v>84.15</v>
      </c>
      <c r="F145" s="22">
        <f>D:D*0.8</f>
        <v>79.2</v>
      </c>
      <c r="G145" s="23">
        <f>D:D*0.75</f>
        <v>74.25</v>
      </c>
      <c r="H145" s="24"/>
      <c r="I145" s="34">
        <f>H145*E145</f>
        <v>0.0</v>
      </c>
      <c r="J145" s="21">
        <f>H145*F145</f>
        <v>0.0</v>
      </c>
      <c r="K145" s="81">
        <f>H145*G145</f>
        <v>0.0</v>
      </c>
      <c r="L145" s="85">
        <f>E145*1.8</f>
        <v>151.47</v>
      </c>
      <c r="M145" s="88">
        <f>L145-E145</f>
        <v>67.32</v>
      </c>
      <c r="N145" s="93">
        <f>(L145-E145)/L145*100</f>
        <v>44.4444444444444</v>
      </c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="14" customFormat="1" ht="12.75" customHeight="1">
      <c r="A146" s="13"/>
      <c r="B146" s="19" t="s">
        <v>142</v>
      </c>
      <c r="C146" s="20">
        <v>4.660043461495E12</v>
      </c>
      <c r="D146" s="21">
        <v>99.0</v>
      </c>
      <c r="E146" s="22">
        <f>D:D*0.85</f>
        <v>84.15</v>
      </c>
      <c r="F146" s="22">
        <f>D:D*0.8</f>
        <v>79.2</v>
      </c>
      <c r="G146" s="23">
        <f>D:D*0.75</f>
        <v>74.25</v>
      </c>
      <c r="H146" s="24"/>
      <c r="I146" s="34">
        <f>H146*E146</f>
        <v>0.0</v>
      </c>
      <c r="J146" s="21">
        <f>H146*F146</f>
        <v>0.0</v>
      </c>
      <c r="K146" s="81">
        <f>H146*G146</f>
        <v>0.0</v>
      </c>
      <c r="L146" s="85">
        <f>E146*1.8</f>
        <v>151.47</v>
      </c>
      <c r="M146" s="88">
        <f>L146-E146</f>
        <v>67.32</v>
      </c>
      <c r="N146" s="93">
        <f>(L146-E146)/L146*100</f>
        <v>44.4444444444444</v>
      </c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="14" customFormat="1" ht="12.75" customHeight="1">
      <c r="A147" s="13"/>
      <c r="B147" s="19" t="s">
        <v>143</v>
      </c>
      <c r="C147" s="20">
        <v>4.660043461501E12</v>
      </c>
      <c r="D147" s="21">
        <v>89.0</v>
      </c>
      <c r="E147" s="22">
        <f>D:D*0.85</f>
        <v>75.65</v>
      </c>
      <c r="F147" s="22">
        <f>D:D*0.8</f>
        <v>71.2</v>
      </c>
      <c r="G147" s="23">
        <f>D:D*0.75</f>
        <v>66.75</v>
      </c>
      <c r="H147" s="24"/>
      <c r="I147" s="34">
        <f>H147*E147</f>
        <v>0.0</v>
      </c>
      <c r="J147" s="21">
        <f>H147*F147</f>
        <v>0.0</v>
      </c>
      <c r="K147" s="81">
        <f>H147*G147</f>
        <v>0.0</v>
      </c>
      <c r="L147" s="85">
        <f>E147*1.8</f>
        <v>136.17</v>
      </c>
      <c r="M147" s="88">
        <f>L147-E147</f>
        <v>60.52</v>
      </c>
      <c r="N147" s="93">
        <f>(L147-E147)/L147*100</f>
        <v>44.4444444444444</v>
      </c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="14" customFormat="1" ht="12.75" customHeight="1">
      <c r="A148" s="13"/>
      <c r="B148" s="19" t="s">
        <v>144</v>
      </c>
      <c r="C148" s="20">
        <v>4.660043461518E12</v>
      </c>
      <c r="D148" s="21">
        <v>229.0</v>
      </c>
      <c r="E148" s="22">
        <f>D:D*0.85</f>
        <v>194.65</v>
      </c>
      <c r="F148" s="22">
        <f>D:D*0.8</f>
        <v>183.2</v>
      </c>
      <c r="G148" s="23">
        <f>D:D*0.75</f>
        <v>171.75</v>
      </c>
      <c r="H148" s="24"/>
      <c r="I148" s="34">
        <f>H148*E148</f>
        <v>0.0</v>
      </c>
      <c r="J148" s="21">
        <f>H148*F148</f>
        <v>0.0</v>
      </c>
      <c r="K148" s="81">
        <f>H148*G148</f>
        <v>0.0</v>
      </c>
      <c r="L148" s="85">
        <f>E148*1.8</f>
        <v>350.37</v>
      </c>
      <c r="M148" s="88">
        <f>L148-E148</f>
        <v>155.72</v>
      </c>
      <c r="N148" s="93">
        <f>(L148-E148)/L148*100</f>
        <v>44.4444444444444</v>
      </c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="14" customFormat="1" ht="12.75" customHeight="1">
      <c r="A149" s="13"/>
      <c r="B149" s="19" t="s">
        <v>145</v>
      </c>
      <c r="C149" s="20">
        <v>4.660043461525E12</v>
      </c>
      <c r="D149" s="21">
        <v>99.0</v>
      </c>
      <c r="E149" s="22">
        <f>D:D*0.85</f>
        <v>84.15</v>
      </c>
      <c r="F149" s="22">
        <f>D:D*0.8</f>
        <v>79.2</v>
      </c>
      <c r="G149" s="23">
        <f>D:D*0.75</f>
        <v>74.25</v>
      </c>
      <c r="H149" s="24"/>
      <c r="I149" s="34">
        <f>H149*E149</f>
        <v>0.0</v>
      </c>
      <c r="J149" s="21">
        <f>H149*F149</f>
        <v>0.0</v>
      </c>
      <c r="K149" s="81">
        <f>H149*G149</f>
        <v>0.0</v>
      </c>
      <c r="L149" s="85">
        <f>E149*1.8</f>
        <v>151.47</v>
      </c>
      <c r="M149" s="88">
        <f>L149-E149</f>
        <v>67.32</v>
      </c>
      <c r="N149" s="93">
        <f>(L149-E149)/L149*100</f>
        <v>44.4444444444444</v>
      </c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="14" customFormat="1" ht="12.75" customHeight="1">
      <c r="A150" s="13"/>
      <c r="B150" s="19" t="s">
        <v>146</v>
      </c>
      <c r="C150" s="20">
        <v>4.660043461532E12</v>
      </c>
      <c r="D150" s="21">
        <v>218.0</v>
      </c>
      <c r="E150" s="22">
        <f>D:D*0.85</f>
        <v>185.3</v>
      </c>
      <c r="F150" s="22">
        <f>D:D*0.8</f>
        <v>174.4</v>
      </c>
      <c r="G150" s="23">
        <f>D:D*0.75</f>
        <v>163.5</v>
      </c>
      <c r="H150" s="24"/>
      <c r="I150" s="34">
        <f>H150*E150</f>
        <v>0.0</v>
      </c>
      <c r="J150" s="21">
        <f>H150*F150</f>
        <v>0.0</v>
      </c>
      <c r="K150" s="81">
        <f>H150*G150</f>
        <v>0.0</v>
      </c>
      <c r="L150" s="85">
        <f>E150*1.8</f>
        <v>333.54</v>
      </c>
      <c r="M150" s="88">
        <f>L150-E150</f>
        <v>148.24</v>
      </c>
      <c r="N150" s="93">
        <f>(L150-E150)/L150*100</f>
        <v>44.4444444444444</v>
      </c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="14" customFormat="1" ht="13.5" customHeight="1">
      <c r="A151" s="13"/>
      <c r="B151" s="19" t="s">
        <v>147</v>
      </c>
      <c r="C151" s="20">
        <v>4.660043461549E12</v>
      </c>
      <c r="D151" s="21">
        <v>99.0</v>
      </c>
      <c r="E151" s="22">
        <f>D:D*0.85</f>
        <v>84.15</v>
      </c>
      <c r="F151" s="22">
        <f>D:D*0.8</f>
        <v>79.2</v>
      </c>
      <c r="G151" s="23">
        <f>D:D*0.75</f>
        <v>74.25</v>
      </c>
      <c r="H151" s="24"/>
      <c r="I151" s="34">
        <f>H151*E151</f>
        <v>0.0</v>
      </c>
      <c r="J151" s="21">
        <f>H151*F151</f>
        <v>0.0</v>
      </c>
      <c r="K151" s="81">
        <f>H151*G151</f>
        <v>0.0</v>
      </c>
      <c r="L151" s="85">
        <f>E151*1.8</f>
        <v>151.47</v>
      </c>
      <c r="M151" s="88">
        <f>L151-E151</f>
        <v>67.32</v>
      </c>
      <c r="N151" s="93">
        <f>(L151-E151)/L151*100</f>
        <v>44.4444444444444</v>
      </c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="14" customFormat="1" ht="12.75" customHeight="1">
      <c r="A152" s="13"/>
      <c r="B152" s="19" t="s">
        <v>148</v>
      </c>
      <c r="C152" s="20">
        <v>4.660043461563E12</v>
      </c>
      <c r="D152" s="21">
        <v>130.0</v>
      </c>
      <c r="E152" s="22">
        <f>D:D*0.85</f>
        <v>110.5</v>
      </c>
      <c r="F152" s="22">
        <f>D:D*0.8</f>
        <v>104.0</v>
      </c>
      <c r="G152" s="23">
        <f>D:D*0.75</f>
        <v>97.5</v>
      </c>
      <c r="H152" s="24"/>
      <c r="I152" s="34">
        <f>H152*E152</f>
        <v>0.0</v>
      </c>
      <c r="J152" s="21">
        <f>H152*F152</f>
        <v>0.0</v>
      </c>
      <c r="K152" s="81">
        <f>H152*G152</f>
        <v>0.0</v>
      </c>
      <c r="L152" s="85">
        <f>E152*1.8</f>
        <v>198.9</v>
      </c>
      <c r="M152" s="88">
        <f>L152-E152</f>
        <v>88.4</v>
      </c>
      <c r="N152" s="93">
        <f>(L152-E152)/L152*100</f>
        <v>44.4444444444445</v>
      </c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="14" customFormat="1" ht="12.75" customHeight="1">
      <c r="A153" s="13"/>
      <c r="B153" s="19" t="s">
        <v>149</v>
      </c>
      <c r="C153" s="20">
        <v>4.66004346157E12</v>
      </c>
      <c r="D153" s="21">
        <v>119.0</v>
      </c>
      <c r="E153" s="22">
        <f>D:D*0.85</f>
        <v>101.15</v>
      </c>
      <c r="F153" s="22">
        <f>D:D*0.8</f>
        <v>95.2</v>
      </c>
      <c r="G153" s="23">
        <f>D:D*0.75</f>
        <v>89.25</v>
      </c>
      <c r="H153" s="24"/>
      <c r="I153" s="34">
        <f>H153*E153</f>
        <v>0.0</v>
      </c>
      <c r="J153" s="21">
        <f>H153*F153</f>
        <v>0.0</v>
      </c>
      <c r="K153" s="81">
        <f>H153*G153</f>
        <v>0.0</v>
      </c>
      <c r="L153" s="85">
        <f>E153*1.8</f>
        <v>182.07</v>
      </c>
      <c r="M153" s="88">
        <f>L153-E153</f>
        <v>80.92</v>
      </c>
      <c r="N153" s="93">
        <f>(L153-E153)/L153*100</f>
        <v>44.4444444444444</v>
      </c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="14" customFormat="1" ht="12.75" customHeight="1">
      <c r="A154" s="13"/>
      <c r="B154" s="19" t="s">
        <v>150</v>
      </c>
      <c r="C154" s="20">
        <v>4.660043461587E12</v>
      </c>
      <c r="D154" s="21">
        <v>89.0</v>
      </c>
      <c r="E154" s="22">
        <f>D:D*0.85</f>
        <v>75.65</v>
      </c>
      <c r="F154" s="22">
        <f>D:D*0.8</f>
        <v>71.2</v>
      </c>
      <c r="G154" s="23">
        <f>D:D*0.75</f>
        <v>66.75</v>
      </c>
      <c r="H154" s="24"/>
      <c r="I154" s="34">
        <f>H154*E154</f>
        <v>0.0</v>
      </c>
      <c r="J154" s="21">
        <f>H154*F154</f>
        <v>0.0</v>
      </c>
      <c r="K154" s="81">
        <f>H154*G154</f>
        <v>0.0</v>
      </c>
      <c r="L154" s="85">
        <f>E154*1.8</f>
        <v>136.17</v>
      </c>
      <c r="M154" s="88">
        <f>L154-E154</f>
        <v>60.52</v>
      </c>
      <c r="N154" s="93">
        <f>(L154-E154)/L154*100</f>
        <v>44.4444444444444</v>
      </c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ht="12.75" customHeight="1">
      <c r="A155" s="8"/>
      <c r="B155" s="19" t="s">
        <v>151</v>
      </c>
      <c r="C155" s="20">
        <v>4.660043461594E12</v>
      </c>
      <c r="D155" s="21">
        <v>79.0</v>
      </c>
      <c r="E155" s="22">
        <f>D:D*0.85</f>
        <v>67.15</v>
      </c>
      <c r="F155" s="22">
        <f>D:D*0.8</f>
        <v>63.2</v>
      </c>
      <c r="G155" s="23">
        <f>D:D*0.75</f>
        <v>59.25</v>
      </c>
      <c r="H155" s="24"/>
      <c r="I155" s="34">
        <f>H155*E155</f>
        <v>0.0</v>
      </c>
      <c r="J155" s="21">
        <f>H155*F155</f>
        <v>0.0</v>
      </c>
      <c r="K155" s="81">
        <f>H155*G155</f>
        <v>0.0</v>
      </c>
      <c r="L155" s="85">
        <f>E155*1.8</f>
        <v>120.87</v>
      </c>
      <c r="M155" s="88">
        <f>L155-E155</f>
        <v>53.72</v>
      </c>
      <c r="N155" s="93">
        <f>(L155-E155)/L155*100</f>
        <v>44.4444444444444</v>
      </c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="14" customFormat="1" ht="12.75" customHeight="1">
      <c r="A156" s="13"/>
      <c r="B156" s="19" t="s">
        <v>152</v>
      </c>
      <c r="C156" s="20">
        <v>4.66004346058E12</v>
      </c>
      <c r="D156" s="21">
        <v>146.0</v>
      </c>
      <c r="E156" s="22">
        <f>D:D*0.85</f>
        <v>124.1</v>
      </c>
      <c r="F156" s="22">
        <f>D:D*0.8</f>
        <v>116.8</v>
      </c>
      <c r="G156" s="23">
        <f>D:D*0.75</f>
        <v>109.5</v>
      </c>
      <c r="H156" s="24"/>
      <c r="I156" s="34">
        <f>H156*E156</f>
        <v>0.0</v>
      </c>
      <c r="J156" s="21">
        <f>H156*F156</f>
        <v>0.0</v>
      </c>
      <c r="K156" s="81">
        <f>H156*G156</f>
        <v>0.0</v>
      </c>
      <c r="L156" s="85">
        <f>E156*1.8</f>
        <v>223.38</v>
      </c>
      <c r="M156" s="88">
        <f>L156-E156</f>
        <v>99.28</v>
      </c>
      <c r="N156" s="93">
        <f>(L156-E156)/L156*100</f>
        <v>44.4444444444445</v>
      </c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="14" customFormat="1" ht="12.75" customHeight="1">
      <c r="A157" s="13"/>
      <c r="B157" s="19" t="s">
        <v>153</v>
      </c>
      <c r="C157" s="20"/>
      <c r="D157" s="21">
        <v>330.0</v>
      </c>
      <c r="E157" s="22">
        <f>D:D*0.85</f>
        <v>280.5</v>
      </c>
      <c r="F157" s="22">
        <f>D:D*0.8</f>
        <v>264.0</v>
      </c>
      <c r="G157" s="23">
        <f>D:D*0.75</f>
        <v>247.5</v>
      </c>
      <c r="H157" s="24"/>
      <c r="I157" s="34">
        <f>H157*E157</f>
        <v>0.0</v>
      </c>
      <c r="J157" s="21">
        <f>H157*F157</f>
        <v>0.0</v>
      </c>
      <c r="K157" s="81">
        <f>H157*G157</f>
        <v>0.0</v>
      </c>
      <c r="L157" s="85">
        <f>E157*1.8</f>
        <v>504.9</v>
      </c>
      <c r="M157" s="88">
        <f>L157-E157</f>
        <v>224.4</v>
      </c>
      <c r="N157" s="93">
        <f>(L157-E157)/L157*100</f>
        <v>44.4444444444444</v>
      </c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="14" customFormat="1" ht="12.75" customHeight="1">
      <c r="A158" s="13"/>
      <c r="B158" s="19" t="s">
        <v>154</v>
      </c>
      <c r="C158" s="20">
        <v>4.6600434616E12</v>
      </c>
      <c r="D158" s="21">
        <v>119.0</v>
      </c>
      <c r="E158" s="22">
        <f>D:D*0.85</f>
        <v>101.15</v>
      </c>
      <c r="F158" s="22">
        <f>D:D*0.8</f>
        <v>95.2</v>
      </c>
      <c r="G158" s="23">
        <f>D:D*0.75</f>
        <v>89.25</v>
      </c>
      <c r="H158" s="24"/>
      <c r="I158" s="34">
        <f>H158*E158</f>
        <v>0.0</v>
      </c>
      <c r="J158" s="21">
        <f>H158*F158</f>
        <v>0.0</v>
      </c>
      <c r="K158" s="81">
        <f>H158*G158</f>
        <v>0.0</v>
      </c>
      <c r="L158" s="85">
        <f>E158*1.8</f>
        <v>182.07</v>
      </c>
      <c r="M158" s="88">
        <f>L158-E158</f>
        <v>80.92</v>
      </c>
      <c r="N158" s="93">
        <f>(L158-E158)/L158*100</f>
        <v>44.4444444444444</v>
      </c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="14" customFormat="1" ht="12.75" customHeight="1">
      <c r="A159" s="13"/>
      <c r="B159" s="19" t="s">
        <v>155</v>
      </c>
      <c r="C159" s="20">
        <v>4.660043461617E12</v>
      </c>
      <c r="D159" s="21">
        <v>110.0</v>
      </c>
      <c r="E159" s="22">
        <f>D:D*0.85</f>
        <v>93.5</v>
      </c>
      <c r="F159" s="22">
        <f>D:D*0.8</f>
        <v>88.0</v>
      </c>
      <c r="G159" s="23">
        <f>D:D*0.75</f>
        <v>82.5</v>
      </c>
      <c r="H159" s="24"/>
      <c r="I159" s="34">
        <f>H159*E159</f>
        <v>0.0</v>
      </c>
      <c r="J159" s="21">
        <f>H159*F159</f>
        <v>0.0</v>
      </c>
      <c r="K159" s="81">
        <f>H159*G159</f>
        <v>0.0</v>
      </c>
      <c r="L159" s="85">
        <f>E159*1.8</f>
        <v>168.3</v>
      </c>
      <c r="M159" s="88">
        <f>L159-E159</f>
        <v>74.8</v>
      </c>
      <c r="N159" s="93">
        <f>(L159-E159)/L159*100</f>
        <v>44.4444444444445</v>
      </c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="14" customFormat="1" ht="12.75" customHeight="1">
      <c r="A160" s="13"/>
      <c r="B160" s="19" t="s">
        <v>156</v>
      </c>
      <c r="C160" s="20">
        <v>4.660043461624E12</v>
      </c>
      <c r="D160" s="21">
        <v>99.0</v>
      </c>
      <c r="E160" s="22">
        <f>D:D*0.85</f>
        <v>84.15</v>
      </c>
      <c r="F160" s="22">
        <f>D:D*0.8</f>
        <v>79.2</v>
      </c>
      <c r="G160" s="23">
        <f>D:D*0.75</f>
        <v>74.25</v>
      </c>
      <c r="H160" s="24"/>
      <c r="I160" s="34">
        <f>H160*E160</f>
        <v>0.0</v>
      </c>
      <c r="J160" s="21">
        <f>H160*F160</f>
        <v>0.0</v>
      </c>
      <c r="K160" s="81">
        <f>H160*G160</f>
        <v>0.0</v>
      </c>
      <c r="L160" s="85">
        <f>E160*1.8</f>
        <v>151.47</v>
      </c>
      <c r="M160" s="88">
        <f>L160-E160</f>
        <v>67.32</v>
      </c>
      <c r="N160" s="93">
        <f>(L160-E160)/L160*100</f>
        <v>44.4444444444444</v>
      </c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="14" customFormat="1" ht="12.75" customHeight="1">
      <c r="A161" s="13"/>
      <c r="B161" s="19" t="s">
        <v>157</v>
      </c>
      <c r="C161" s="20">
        <v>4.660043461631E12</v>
      </c>
      <c r="D161" s="21">
        <v>99.0</v>
      </c>
      <c r="E161" s="22">
        <f>D:D*0.85</f>
        <v>84.15</v>
      </c>
      <c r="F161" s="22">
        <f>D:D*0.8</f>
        <v>79.2</v>
      </c>
      <c r="G161" s="23">
        <f>D:D*0.75</f>
        <v>74.25</v>
      </c>
      <c r="H161" s="24"/>
      <c r="I161" s="34">
        <f>H161*E161</f>
        <v>0.0</v>
      </c>
      <c r="J161" s="21">
        <f>H161*F161</f>
        <v>0.0</v>
      </c>
      <c r="K161" s="81">
        <f>H161*G161</f>
        <v>0.0</v>
      </c>
      <c r="L161" s="85">
        <f>E161*1.8</f>
        <v>151.47</v>
      </c>
      <c r="M161" s="88">
        <f>L161-E161</f>
        <v>67.32</v>
      </c>
      <c r="N161" s="93">
        <f>(L161-E161)/L161*100</f>
        <v>44.4444444444444</v>
      </c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="14" customFormat="1" ht="12.75" customHeight="1">
      <c r="A162" s="13"/>
      <c r="B162" s="19" t="s">
        <v>158</v>
      </c>
      <c r="C162" s="20">
        <v>4.660043461648E12</v>
      </c>
      <c r="D162" s="21">
        <v>89.0</v>
      </c>
      <c r="E162" s="22">
        <f>D:D*0.85</f>
        <v>75.65</v>
      </c>
      <c r="F162" s="22">
        <f>D:D*0.8</f>
        <v>71.2</v>
      </c>
      <c r="G162" s="23">
        <f>D:D*0.75</f>
        <v>66.75</v>
      </c>
      <c r="H162" s="24"/>
      <c r="I162" s="34">
        <f>H162*E162</f>
        <v>0.0</v>
      </c>
      <c r="J162" s="21">
        <f>H162*F162</f>
        <v>0.0</v>
      </c>
      <c r="K162" s="81">
        <f>H162*G162</f>
        <v>0.0</v>
      </c>
      <c r="L162" s="85">
        <f>E162*1.8</f>
        <v>136.17</v>
      </c>
      <c r="M162" s="88">
        <f>L162-E162</f>
        <v>60.52</v>
      </c>
      <c r="N162" s="93">
        <f>(L162-E162)/L162*100</f>
        <v>44.4444444444444</v>
      </c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="14" customFormat="1" ht="12.75" customHeight="1">
      <c r="A163" s="13"/>
      <c r="B163" s="109" t="s">
        <v>159</v>
      </c>
      <c r="C163" s="94">
        <v>4.660043461655E12</v>
      </c>
      <c r="D163" s="60">
        <v>69.0</v>
      </c>
      <c r="E163" s="95">
        <f>D:D*0.85</f>
        <v>58.65</v>
      </c>
      <c r="F163" s="95">
        <f>D:D*0.8</f>
        <v>55.2</v>
      </c>
      <c r="G163" s="32">
        <f>D:D*0.75</f>
        <v>51.75</v>
      </c>
      <c r="H163" s="27"/>
      <c r="I163" s="37">
        <f>H163*E163</f>
        <v>0.0</v>
      </c>
      <c r="J163" s="60">
        <f>H163*F163</f>
        <v>0.0</v>
      </c>
      <c r="K163" s="36">
        <f>H163*G163</f>
        <v>0.0</v>
      </c>
      <c r="L163" s="96">
        <f>E163*1.8</f>
        <v>105.57</v>
      </c>
      <c r="M163" s="97">
        <f>L163-E163</f>
        <v>46.92</v>
      </c>
      <c r="N163" s="98">
        <f>(L163-E163)/L163*100</f>
        <v>44.4444444444444</v>
      </c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ht="13.8">
      <c r="A164" s="9"/>
      <c r="B164" s="117" t="s">
        <v>199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9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="14" customFormat="1" ht="12.75" customHeight="1">
      <c r="A165" s="13"/>
      <c r="B165" s="110" t="s">
        <v>160</v>
      </c>
      <c r="C165" s="99">
        <v>4.660043460177E12</v>
      </c>
      <c r="D165" s="100">
        <v>99.0</v>
      </c>
      <c r="E165" s="101">
        <f>D:D*0.85</f>
        <v>84.15</v>
      </c>
      <c r="F165" s="101">
        <f>D:D*0.8</f>
        <v>79.2</v>
      </c>
      <c r="G165" s="53">
        <f>D:D*0.75</f>
        <v>74.25</v>
      </c>
      <c r="H165" s="54"/>
      <c r="I165" s="38">
        <f>H165*E165</f>
        <v>0.0</v>
      </c>
      <c r="J165" s="100">
        <f>H165*F165</f>
        <v>0.0</v>
      </c>
      <c r="K165" s="80">
        <f>H165*G165</f>
        <v>0.0</v>
      </c>
      <c r="L165" s="102">
        <f>E165*1.8</f>
        <v>151.47</v>
      </c>
      <c r="M165" s="103">
        <f>L165-E165</f>
        <v>67.32</v>
      </c>
      <c r="N165" s="104">
        <f>(L165-E165)/L165*100</f>
        <v>44.4444444444444</v>
      </c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="14" customFormat="1" ht="12.75" customHeight="1">
      <c r="A166" s="13"/>
      <c r="B166" s="109" t="s">
        <v>161</v>
      </c>
      <c r="C166" s="94">
        <v>4.660043461679E12</v>
      </c>
      <c r="D166" s="60">
        <v>99.0</v>
      </c>
      <c r="E166" s="95">
        <f>D:D*0.85</f>
        <v>84.15</v>
      </c>
      <c r="F166" s="95">
        <f>D:D*0.8</f>
        <v>79.2</v>
      </c>
      <c r="G166" s="32">
        <f>D:D*0.75</f>
        <v>74.25</v>
      </c>
      <c r="H166" s="27"/>
      <c r="I166" s="37">
        <f>H166*E166</f>
        <v>0.0</v>
      </c>
      <c r="J166" s="60">
        <f>H166*F166</f>
        <v>0.0</v>
      </c>
      <c r="K166" s="36">
        <f>H166*G166</f>
        <v>0.0</v>
      </c>
      <c r="L166" s="96">
        <f>E166*1.8</f>
        <v>151.47</v>
      </c>
      <c r="M166" s="97">
        <f>L166-E166</f>
        <v>67.32</v>
      </c>
      <c r="N166" s="98">
        <f>(L166-E166)/L166*100</f>
        <v>44.4444444444444</v>
      </c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ht="13.8">
      <c r="A167" s="9"/>
      <c r="B167" s="120" t="s">
        <v>312</v>
      </c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2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ht="12.75" customHeight="1">
      <c r="A168" s="8">
        <v>1.0</v>
      </c>
      <c r="B168" s="110" t="s">
        <v>162</v>
      </c>
      <c r="C168" s="99">
        <v>4.660043460634E12</v>
      </c>
      <c r="D168" s="100">
        <v>590.0</v>
      </c>
      <c r="E168" s="101">
        <f>D:D*0.85</f>
        <v>501.5</v>
      </c>
      <c r="F168" s="101">
        <f>D:D*0.8</f>
        <v>472.0</v>
      </c>
      <c r="G168" s="53">
        <f>D:D*0.75</f>
        <v>442.5</v>
      </c>
      <c r="H168" s="54"/>
      <c r="I168" s="38">
        <f>H168*E168</f>
        <v>0.0</v>
      </c>
      <c r="J168" s="100">
        <f>H168*F168</f>
        <v>0.0</v>
      </c>
      <c r="K168" s="80">
        <f>H168*G168</f>
        <v>0.0</v>
      </c>
      <c r="L168" s="102">
        <v>590.0</v>
      </c>
      <c r="M168" s="103">
        <f>L168-E168</f>
        <v>88.5</v>
      </c>
      <c r="N168" s="104">
        <f>(L168-E168)/L168*100</f>
        <v>15.0</v>
      </c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ht="14.25" customHeight="1">
      <c r="A169" s="8"/>
      <c r="B169" s="19" t="s">
        <v>163</v>
      </c>
      <c r="C169" s="20"/>
      <c r="D169" s="21">
        <v>149.0</v>
      </c>
      <c r="E169" s="22">
        <f>D:D*0.85</f>
        <v>126.65</v>
      </c>
      <c r="F169" s="22">
        <f>D:D*0.8</f>
        <v>119.2</v>
      </c>
      <c r="G169" s="23">
        <f>D:D*0.75</f>
        <v>111.75</v>
      </c>
      <c r="H169" s="24"/>
      <c r="I169" s="34">
        <f>H169*E169</f>
        <v>0.0</v>
      </c>
      <c r="J169" s="21">
        <f>H169*F169</f>
        <v>0.0</v>
      </c>
      <c r="K169" s="81">
        <f>H169*G169</f>
        <v>0.0</v>
      </c>
      <c r="L169" s="85">
        <v>165.0</v>
      </c>
      <c r="M169" s="88">
        <f>L169-E169</f>
        <v>38.35</v>
      </c>
      <c r="N169" s="93">
        <f>(L169-E169)/L169*100</f>
        <v>23.2424242424242</v>
      </c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ht="12.75" customHeight="1">
      <c r="B170" s="159" t="s">
        <v>164</v>
      </c>
      <c r="C170" s="160">
        <v>4.660043461686E12</v>
      </c>
      <c r="D170" s="161">
        <v>950.0</v>
      </c>
      <c r="E170" s="162">
        <f>D:D*0.85</f>
        <v>807.5</v>
      </c>
      <c r="F170" s="162">
        <f>D:D*0.8</f>
        <v>760.0</v>
      </c>
      <c r="G170" s="163">
        <f>D:D*0.75</f>
        <v>712.5</v>
      </c>
      <c r="H170" s="164"/>
      <c r="I170" s="165">
        <f>H170*E170</f>
        <v>0.0</v>
      </c>
      <c r="J170" s="161">
        <f>H170*F170</f>
        <v>0.0</v>
      </c>
      <c r="K170" s="166">
        <f>H170*G170</f>
        <v>0.0</v>
      </c>
      <c r="L170" s="96">
        <v>1200.0</v>
      </c>
      <c r="M170" s="97">
        <f>L170-E170</f>
        <v>392.5</v>
      </c>
      <c r="N170" s="98">
        <f>(L170-E170)/L170*100</f>
        <v>32.7083333333333</v>
      </c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ht="13.8">
      <c r="A171" s="9"/>
      <c r="B171" s="117" t="s">
        <v>200</v>
      </c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119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ht="12.75" customHeight="1">
      <c r="A172" s="8"/>
      <c r="B172" s="167" t="s">
        <v>165</v>
      </c>
      <c r="C172" s="168"/>
      <c r="D172" s="100">
        <v>189.0</v>
      </c>
      <c r="E172" s="101">
        <f>D:D*0.85</f>
        <v>160.65</v>
      </c>
      <c r="F172" s="101">
        <f>D:D*0.8</f>
        <v>151.2</v>
      </c>
      <c r="G172" s="53">
        <f>D:D*0.75</f>
        <v>141.75</v>
      </c>
      <c r="H172" s="54"/>
      <c r="I172" s="38">
        <f>H172*E172</f>
        <v>0.0</v>
      </c>
      <c r="J172" s="100">
        <f>H172*F172</f>
        <v>0.0</v>
      </c>
      <c r="K172" s="80">
        <f>H172*G172</f>
        <v>0.0</v>
      </c>
      <c r="L172" s="102">
        <f>E172*1.8</f>
        <v>289.17</v>
      </c>
      <c r="M172" s="103">
        <f>L172-E172</f>
        <v>128.52</v>
      </c>
      <c r="N172" s="104">
        <f>(L172-E172)/L172*100</f>
        <v>44.4444444444445</v>
      </c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="14" customFormat="1" ht="12.75" customHeight="1">
      <c r="A173" s="13">
        <v>1.0</v>
      </c>
      <c r="B173" s="19" t="s">
        <v>166</v>
      </c>
      <c r="C173" s="20">
        <v>4.660043461709E12</v>
      </c>
      <c r="D173" s="21">
        <v>195.0</v>
      </c>
      <c r="E173" s="22">
        <f>D:D*0.85</f>
        <v>165.75</v>
      </c>
      <c r="F173" s="22">
        <f>D:D*0.8</f>
        <v>156.0</v>
      </c>
      <c r="G173" s="23">
        <f>D:D*0.75</f>
        <v>146.25</v>
      </c>
      <c r="H173" s="24"/>
      <c r="I173" s="34">
        <f>H173*E173</f>
        <v>0.0</v>
      </c>
      <c r="J173" s="21">
        <f>H173*F173</f>
        <v>0.0</v>
      </c>
      <c r="K173" s="81">
        <f>H173*G173</f>
        <v>0.0</v>
      </c>
      <c r="L173" s="85">
        <f>E173*1.8</f>
        <v>298.35</v>
      </c>
      <c r="M173" s="88">
        <f>L173-E173</f>
        <v>132.6</v>
      </c>
      <c r="N173" s="93">
        <f>(L173-E173)/L173*100</f>
        <v>44.4444444444445</v>
      </c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ht="12.75" customHeight="1">
      <c r="A174" s="8"/>
      <c r="B174" s="19" t="s">
        <v>167</v>
      </c>
      <c r="C174" s="20">
        <v>4.660043461716E12</v>
      </c>
      <c r="D174" s="21">
        <v>215.0</v>
      </c>
      <c r="E174" s="22">
        <f>D:D*0.85</f>
        <v>182.75</v>
      </c>
      <c r="F174" s="22">
        <f>D:D*0.8</f>
        <v>172.0</v>
      </c>
      <c r="G174" s="23">
        <f>D:D*0.75</f>
        <v>161.25</v>
      </c>
      <c r="H174" s="24"/>
      <c r="I174" s="34">
        <f>H174*E174</f>
        <v>0.0</v>
      </c>
      <c r="J174" s="21">
        <f>H174*F174</f>
        <v>0.0</v>
      </c>
      <c r="K174" s="81">
        <f>H174*G174</f>
        <v>0.0</v>
      </c>
      <c r="L174" s="85">
        <f>E174*1.8</f>
        <v>328.95</v>
      </c>
      <c r="M174" s="88">
        <f>L174-E174</f>
        <v>146.2</v>
      </c>
      <c r="N174" s="93">
        <f>(L174-E174)/L174*100</f>
        <v>44.4444444444444</v>
      </c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="14" customFormat="1" ht="12.75" customHeight="1">
      <c r="A175" s="13"/>
      <c r="B175" s="19" t="s">
        <v>168</v>
      </c>
      <c r="C175" s="20"/>
      <c r="D175" s="21">
        <v>250.0</v>
      </c>
      <c r="E175" s="22">
        <f>D:D*0.85</f>
        <v>212.5</v>
      </c>
      <c r="F175" s="22">
        <f>D:D*0.8</f>
        <v>200.0</v>
      </c>
      <c r="G175" s="23">
        <f>D:D*0.75</f>
        <v>187.5</v>
      </c>
      <c r="H175" s="24"/>
      <c r="I175" s="34">
        <f>H175*E175</f>
        <v>0.0</v>
      </c>
      <c r="J175" s="21">
        <f>H175*F175</f>
        <v>0.0</v>
      </c>
      <c r="K175" s="81">
        <f>H175*G175</f>
        <v>0.0</v>
      </c>
      <c r="L175" s="85">
        <f>E175*1.8</f>
        <v>382.5</v>
      </c>
      <c r="M175" s="88">
        <f>L175-E175</f>
        <v>170.0</v>
      </c>
      <c r="N175" s="93">
        <f>(L175-E175)/L175*100</f>
        <v>44.4444444444444</v>
      </c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="14" customFormat="1" ht="12.75" customHeight="1">
      <c r="A176" s="13"/>
      <c r="B176" s="19" t="s">
        <v>169</v>
      </c>
      <c r="C176" s="20">
        <v>4.660043461723E12</v>
      </c>
      <c r="D176" s="21">
        <v>249.0</v>
      </c>
      <c r="E176" s="22">
        <f>D:D*0.85</f>
        <v>211.65</v>
      </c>
      <c r="F176" s="22">
        <f>D:D*0.8</f>
        <v>199.2</v>
      </c>
      <c r="G176" s="23">
        <f>D:D*0.75</f>
        <v>186.75</v>
      </c>
      <c r="H176" s="24"/>
      <c r="I176" s="34">
        <f>H176*E176</f>
        <v>0.0</v>
      </c>
      <c r="J176" s="21">
        <f>H176*F176</f>
        <v>0.0</v>
      </c>
      <c r="K176" s="81">
        <f>H176*G176</f>
        <v>0.0</v>
      </c>
      <c r="L176" s="85">
        <f>E176*1.8</f>
        <v>380.97</v>
      </c>
      <c r="M176" s="88">
        <f>L176-E176</f>
        <v>169.32</v>
      </c>
      <c r="N176" s="93">
        <f>(L176-E176)/L176*100</f>
        <v>44.4444444444445</v>
      </c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ht="12.75" customHeight="1">
      <c r="A177" s="8"/>
      <c r="B177" s="109" t="s">
        <v>170</v>
      </c>
      <c r="C177" s="94">
        <v>4.66004346173E12</v>
      </c>
      <c r="D177" s="60">
        <v>235.0</v>
      </c>
      <c r="E177" s="95">
        <f>D:D*0.85</f>
        <v>199.75</v>
      </c>
      <c r="F177" s="95">
        <f>D:D*0.8</f>
        <v>188.0</v>
      </c>
      <c r="G177" s="32">
        <f>D:D*0.75</f>
        <v>176.25</v>
      </c>
      <c r="H177" s="27"/>
      <c r="I177" s="37">
        <f>H177*E177</f>
        <v>0.0</v>
      </c>
      <c r="J177" s="60">
        <f>H177*F177</f>
        <v>0.0</v>
      </c>
      <c r="K177" s="36">
        <f>H177*G177</f>
        <v>0.0</v>
      </c>
      <c r="L177" s="96">
        <f>E177*1.8</f>
        <v>359.55</v>
      </c>
      <c r="M177" s="97">
        <f>L177-E177</f>
        <v>159.8</v>
      </c>
      <c r="N177" s="98">
        <f>(L177-E177)/L177*100</f>
        <v>44.4444444444445</v>
      </c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ht="13.8">
      <c r="A178" s="9"/>
      <c r="B178" s="123" t="s">
        <v>201</v>
      </c>
      <c r="C178" s="124"/>
      <c r="D178" s="124"/>
      <c r="E178" s="124"/>
      <c r="F178" s="124"/>
      <c r="G178" s="124"/>
      <c r="H178" s="124"/>
      <c r="I178" s="124"/>
      <c r="J178" s="124"/>
      <c r="K178" s="124"/>
      <c r="L178" s="124"/>
      <c r="M178" s="124"/>
      <c r="N178" s="125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ht="12.75" customHeight="1">
      <c r="A179" s="8"/>
      <c r="B179" s="110" t="s">
        <v>228</v>
      </c>
      <c r="C179" s="99">
        <v>4.660043461747E12</v>
      </c>
      <c r="D179" s="100">
        <v>125.0</v>
      </c>
      <c r="E179" s="101">
        <f>D:D*0.85</f>
        <v>106.25</v>
      </c>
      <c r="F179" s="101">
        <f>D:D*0.8</f>
        <v>100.0</v>
      </c>
      <c r="G179" s="53">
        <f>D:D*0.75</f>
        <v>93.75</v>
      </c>
      <c r="H179" s="54"/>
      <c r="I179" s="38">
        <f>H179*E179</f>
        <v>0.0</v>
      </c>
      <c r="J179" s="100">
        <f>H179*F179</f>
        <v>0.0</v>
      </c>
      <c r="K179" s="80">
        <f>H179*G179</f>
        <v>0.0</v>
      </c>
      <c r="L179" s="102">
        <v>120.0</v>
      </c>
      <c r="M179" s="103">
        <f>L179-E179</f>
        <v>13.75</v>
      </c>
      <c r="N179" s="104">
        <f>(L179-E179)/L179*100</f>
        <v>11.4583333333333</v>
      </c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ht="12.75" customHeight="1">
      <c r="A180" s="8">
        <v>3.0</v>
      </c>
      <c r="B180" s="109" t="s">
        <v>229</v>
      </c>
      <c r="C180" s="94">
        <v>4.660043461754E12</v>
      </c>
      <c r="D180" s="60">
        <v>125.0</v>
      </c>
      <c r="E180" s="95">
        <f>D:D*0.85</f>
        <v>106.25</v>
      </c>
      <c r="F180" s="95">
        <f>D:D*0.8</f>
        <v>100.0</v>
      </c>
      <c r="G180" s="32">
        <f>D:D*0.75</f>
        <v>93.75</v>
      </c>
      <c r="H180" s="27"/>
      <c r="I180" s="37">
        <f>H180*E180</f>
        <v>0.0</v>
      </c>
      <c r="J180" s="60">
        <f>H180*F180</f>
        <v>0.0</v>
      </c>
      <c r="K180" s="36">
        <f>H180*G180</f>
        <v>0.0</v>
      </c>
      <c r="L180" s="96">
        <v>120.0</v>
      </c>
      <c r="M180" s="97">
        <f>L180-E180</f>
        <v>13.75</v>
      </c>
      <c r="N180" s="98">
        <f>(L180-E180)/L180*100</f>
        <v>11.4583333333333</v>
      </c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ht="13.8">
      <c r="A181" s="7"/>
      <c r="B181" s="126" t="s">
        <v>206</v>
      </c>
      <c r="C181" s="127"/>
      <c r="D181" s="127"/>
      <c r="E181" s="127"/>
      <c r="F181" s="127"/>
      <c r="G181" s="127"/>
      <c r="H181" s="127"/>
      <c r="I181" s="127"/>
      <c r="J181" s="127"/>
      <c r="K181" s="127"/>
      <c r="L181" s="127"/>
      <c r="M181" s="127"/>
      <c r="N181" s="128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ht="12.75" customHeight="1">
      <c r="A182" s="8">
        <v>1.0</v>
      </c>
      <c r="B182" s="110" t="s">
        <v>221</v>
      </c>
      <c r="C182" s="99">
        <v>4.660043461785E12</v>
      </c>
      <c r="D182" s="100">
        <v>155.0</v>
      </c>
      <c r="E182" s="101">
        <f>D:D*0.85</f>
        <v>131.75</v>
      </c>
      <c r="F182" s="101">
        <f>D:D*0.8</f>
        <v>124.0</v>
      </c>
      <c r="G182" s="53">
        <f>D:D*0.75</f>
        <v>116.25</v>
      </c>
      <c r="H182" s="54"/>
      <c r="I182" s="38">
        <f>H182*E182</f>
        <v>0.0</v>
      </c>
      <c r="J182" s="100">
        <f>H182*F182</f>
        <v>0.0</v>
      </c>
      <c r="K182" s="80">
        <f>H182*G182</f>
        <v>0.0</v>
      </c>
      <c r="L182" s="102">
        <v>185.0</v>
      </c>
      <c r="M182" s="103">
        <f>L182-E182</f>
        <v>53.25</v>
      </c>
      <c r="N182" s="104">
        <f>(L182-E182)/L182*100</f>
        <v>28.7837837837838</v>
      </c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ht="12.75" customHeight="1">
      <c r="A183" s="8"/>
      <c r="B183" s="19" t="s">
        <v>222</v>
      </c>
      <c r="C183" s="20"/>
      <c r="D183" s="21">
        <v>155.0</v>
      </c>
      <c r="E183" s="22">
        <f>D:D*0.85</f>
        <v>131.75</v>
      </c>
      <c r="F183" s="22">
        <f>D:D*0.8</f>
        <v>124.0</v>
      </c>
      <c r="G183" s="23">
        <f>D:D*0.75</f>
        <v>116.25</v>
      </c>
      <c r="H183" s="24"/>
      <c r="I183" s="34">
        <f>H183*E183</f>
        <v>0.0</v>
      </c>
      <c r="J183" s="21">
        <f>H183*F183</f>
        <v>0.0</v>
      </c>
      <c r="K183" s="81">
        <f>H183*G183</f>
        <v>0.0</v>
      </c>
      <c r="L183" s="85">
        <v>185.0</v>
      </c>
      <c r="M183" s="88">
        <f>L183-E183</f>
        <v>53.25</v>
      </c>
      <c r="N183" s="93">
        <f>(L183-E183)/L183*100</f>
        <v>28.7837837837838</v>
      </c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ht="12.75" customHeight="1">
      <c r="A184" s="8"/>
      <c r="B184" s="19" t="s">
        <v>223</v>
      </c>
      <c r="C184" s="20"/>
      <c r="D184" s="21">
        <v>155.0</v>
      </c>
      <c r="E184" s="22">
        <f>D:D*0.85</f>
        <v>131.75</v>
      </c>
      <c r="F184" s="22">
        <f>D:D*0.8</f>
        <v>124.0</v>
      </c>
      <c r="G184" s="23">
        <f>D:D*0.75</f>
        <v>116.25</v>
      </c>
      <c r="H184" s="24"/>
      <c r="I184" s="34">
        <f>H184*E184</f>
        <v>0.0</v>
      </c>
      <c r="J184" s="21">
        <f>H184*F184</f>
        <v>0.0</v>
      </c>
      <c r="K184" s="81">
        <f>H184*G184</f>
        <v>0.0</v>
      </c>
      <c r="L184" s="85">
        <v>185.0</v>
      </c>
      <c r="M184" s="88">
        <f>L184-E184</f>
        <v>53.25</v>
      </c>
      <c r="N184" s="93">
        <f>(L184-E184)/L184*100</f>
        <v>28.7837837837838</v>
      </c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ht="12.75" customHeight="1">
      <c r="A185" s="8"/>
      <c r="B185" s="109" t="s">
        <v>224</v>
      </c>
      <c r="C185" s="94"/>
      <c r="D185" s="60">
        <v>59.0</v>
      </c>
      <c r="E185" s="95">
        <f>D:D*0.85</f>
        <v>50.15</v>
      </c>
      <c r="F185" s="95">
        <f>D:D*0.8</f>
        <v>47.2</v>
      </c>
      <c r="G185" s="32">
        <f>D:D*0.75</f>
        <v>44.25</v>
      </c>
      <c r="H185" s="27"/>
      <c r="I185" s="37">
        <f>H185*E185</f>
        <v>0.0</v>
      </c>
      <c r="J185" s="60">
        <f>H185*F185</f>
        <v>0.0</v>
      </c>
      <c r="K185" s="36">
        <f>H185*G185</f>
        <v>0.0</v>
      </c>
      <c r="L185" s="96">
        <v>85.0</v>
      </c>
      <c r="M185" s="97">
        <f>L185-E185</f>
        <v>34.85</v>
      </c>
      <c r="N185" s="98">
        <f>(L185-E185)/L185*100</f>
        <v>41.0</v>
      </c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ht="13.8">
      <c r="A186" s="7"/>
      <c r="B186" s="129" t="s">
        <v>207</v>
      </c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1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="14" customFormat="1" ht="12.75" customHeight="1">
      <c r="A187" s="13"/>
      <c r="B187" s="110" t="s">
        <v>171</v>
      </c>
      <c r="C187" s="99">
        <v>4.660043461792E12</v>
      </c>
      <c r="D187" s="100">
        <v>86.0</v>
      </c>
      <c r="E187" s="101">
        <f>D:D*0.85</f>
        <v>73.1</v>
      </c>
      <c r="F187" s="101">
        <f>D:D*0.8</f>
        <v>68.8</v>
      </c>
      <c r="G187" s="53">
        <f>D:D*0.75</f>
        <v>64.5</v>
      </c>
      <c r="H187" s="54"/>
      <c r="I187" s="38">
        <f>H187*E187</f>
        <v>0.0</v>
      </c>
      <c r="J187" s="100">
        <f>H187*F187</f>
        <v>0.0</v>
      </c>
      <c r="K187" s="80">
        <f>H187*G187</f>
        <v>0.0</v>
      </c>
      <c r="L187" s="102">
        <f>E187*1.8</f>
        <v>131.58</v>
      </c>
      <c r="M187" s="103">
        <f>L187-E187</f>
        <v>58.48</v>
      </c>
      <c r="N187" s="104">
        <f>(L187-E187)/L187*100</f>
        <v>44.4444444444445</v>
      </c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="14" customFormat="1" ht="12.75" customHeight="1">
      <c r="A188" s="13"/>
      <c r="B188" s="19" t="s">
        <v>172</v>
      </c>
      <c r="C188" s="20">
        <v>4.660043461808E12</v>
      </c>
      <c r="D188" s="21">
        <v>71.0</v>
      </c>
      <c r="E188" s="22">
        <f>D:D*0.85</f>
        <v>60.35</v>
      </c>
      <c r="F188" s="22">
        <f>D:D*0.8</f>
        <v>56.8</v>
      </c>
      <c r="G188" s="23">
        <f>D:D*0.75</f>
        <v>53.25</v>
      </c>
      <c r="H188" s="24"/>
      <c r="I188" s="34">
        <f>H188*E188</f>
        <v>0.0</v>
      </c>
      <c r="J188" s="21">
        <f>H188*F188</f>
        <v>0.0</v>
      </c>
      <c r="K188" s="81">
        <f>H188*G188</f>
        <v>0.0</v>
      </c>
      <c r="L188" s="85">
        <f>E188*1.8</f>
        <v>108.63</v>
      </c>
      <c r="M188" s="88">
        <f>L188-E188</f>
        <v>48.28</v>
      </c>
      <c r="N188" s="93">
        <f>(L188-E188)/L188*100</f>
        <v>44.4444444444444</v>
      </c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="14" customFormat="1" ht="12.75" customHeight="1">
      <c r="A189" s="13"/>
      <c r="B189" s="19" t="s">
        <v>173</v>
      </c>
      <c r="C189" s="20">
        <v>4.660043461815E12</v>
      </c>
      <c r="D189" s="21">
        <v>180.0</v>
      </c>
      <c r="E189" s="22">
        <f>D:D*0.85</f>
        <v>153.0</v>
      </c>
      <c r="F189" s="22">
        <f>D:D*0.8</f>
        <v>144.0</v>
      </c>
      <c r="G189" s="23">
        <f>D:D*0.75</f>
        <v>135.0</v>
      </c>
      <c r="H189" s="24"/>
      <c r="I189" s="34">
        <f>H189*E189</f>
        <v>0.0</v>
      </c>
      <c r="J189" s="21">
        <f>H189*F189</f>
        <v>0.0</v>
      </c>
      <c r="K189" s="81">
        <f>H189*G189</f>
        <v>0.0</v>
      </c>
      <c r="L189" s="85">
        <f>E189*1.8</f>
        <v>275.4</v>
      </c>
      <c r="M189" s="88">
        <f>L189-E189</f>
        <v>122.4</v>
      </c>
      <c r="N189" s="93">
        <f>(L189-E189)/L189*100</f>
        <v>44.4444444444444</v>
      </c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="14" customFormat="1" ht="12.75" customHeight="1">
      <c r="A190" s="13"/>
      <c r="B190" s="19" t="s">
        <v>174</v>
      </c>
      <c r="C190" s="20">
        <v>4.660043461822E12</v>
      </c>
      <c r="D190" s="28">
        <v>215.0</v>
      </c>
      <c r="E190" s="22">
        <f>D:D*0.85</f>
        <v>182.75</v>
      </c>
      <c r="F190" s="22">
        <f>D:D*0.8</f>
        <v>172.0</v>
      </c>
      <c r="G190" s="23">
        <f>D:D*0.75</f>
        <v>161.25</v>
      </c>
      <c r="H190" s="24"/>
      <c r="I190" s="34">
        <f>H190*E190</f>
        <v>0.0</v>
      </c>
      <c r="J190" s="21">
        <f>H190*F190</f>
        <v>0.0</v>
      </c>
      <c r="K190" s="81">
        <f>H190*G190</f>
        <v>0.0</v>
      </c>
      <c r="L190" s="85">
        <f>E190*1.8</f>
        <v>328.95</v>
      </c>
      <c r="M190" s="88">
        <f>L190-E190</f>
        <v>146.2</v>
      </c>
      <c r="N190" s="93">
        <f>(L190-E190)/L190*100</f>
        <v>44.4444444444444</v>
      </c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="14" customFormat="1" ht="12.75" customHeight="1">
      <c r="A191" s="13"/>
      <c r="B191" s="19" t="s">
        <v>175</v>
      </c>
      <c r="C191" s="20">
        <v>4.660043461839E12</v>
      </c>
      <c r="D191" s="21">
        <v>99.0</v>
      </c>
      <c r="E191" s="22">
        <f>D:D*0.85</f>
        <v>84.15</v>
      </c>
      <c r="F191" s="22">
        <f>D:D*0.8</f>
        <v>79.2</v>
      </c>
      <c r="G191" s="23">
        <f>D:D*0.75</f>
        <v>74.25</v>
      </c>
      <c r="H191" s="24"/>
      <c r="I191" s="34">
        <f>H191*E191</f>
        <v>0.0</v>
      </c>
      <c r="J191" s="21">
        <f>H191*F191</f>
        <v>0.0</v>
      </c>
      <c r="K191" s="81">
        <f>H191*G191</f>
        <v>0.0</v>
      </c>
      <c r="L191" s="85">
        <f>E191*1.8</f>
        <v>151.47</v>
      </c>
      <c r="M191" s="88">
        <f>L191-E191</f>
        <v>67.32</v>
      </c>
      <c r="N191" s="93">
        <f>(L191-E191)/L191*100</f>
        <v>44.4444444444444</v>
      </c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="14" customFormat="1" ht="12.75" customHeight="1">
      <c r="A192" s="13"/>
      <c r="B192" s="19" t="s">
        <v>176</v>
      </c>
      <c r="C192" s="20">
        <v>4.660043461846E12</v>
      </c>
      <c r="D192" s="21">
        <v>105.0</v>
      </c>
      <c r="E192" s="22">
        <f>D:D*0.85</f>
        <v>89.25</v>
      </c>
      <c r="F192" s="22">
        <f>D:D*0.8</f>
        <v>84.0</v>
      </c>
      <c r="G192" s="23">
        <f>D:D*0.75</f>
        <v>78.75</v>
      </c>
      <c r="H192" s="24"/>
      <c r="I192" s="34">
        <f>H192*E192</f>
        <v>0.0</v>
      </c>
      <c r="J192" s="21">
        <f>H192*F192</f>
        <v>0.0</v>
      </c>
      <c r="K192" s="81">
        <f>H192*G192</f>
        <v>0.0</v>
      </c>
      <c r="L192" s="85">
        <f>E192*1.8</f>
        <v>160.65</v>
      </c>
      <c r="M192" s="88">
        <f>L192-E192</f>
        <v>71.4</v>
      </c>
      <c r="N192" s="93">
        <f>(L192-E192)/L192*100</f>
        <v>44.4444444444445</v>
      </c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="14" customFormat="1" ht="12.75" customHeight="1">
      <c r="A193" s="13"/>
      <c r="B193" s="19" t="s">
        <v>177</v>
      </c>
      <c r="C193" s="20">
        <v>4.660043461853E12</v>
      </c>
      <c r="D193" s="21">
        <v>85.0</v>
      </c>
      <c r="E193" s="22">
        <f>D:D*0.85</f>
        <v>72.25</v>
      </c>
      <c r="F193" s="22">
        <f>D:D*0.8</f>
        <v>68.0</v>
      </c>
      <c r="G193" s="23">
        <f>D:D*0.75</f>
        <v>63.75</v>
      </c>
      <c r="H193" s="24"/>
      <c r="I193" s="34">
        <f>H193*E193</f>
        <v>0.0</v>
      </c>
      <c r="J193" s="21">
        <f>H193*F193</f>
        <v>0.0</v>
      </c>
      <c r="K193" s="81">
        <f>H193*G193</f>
        <v>0.0</v>
      </c>
      <c r="L193" s="85">
        <f>E193*1.8</f>
        <v>130.05</v>
      </c>
      <c r="M193" s="88">
        <f>L193-E193</f>
        <v>57.8</v>
      </c>
      <c r="N193" s="93">
        <f>(L193-E193)/L193*100</f>
        <v>44.4444444444445</v>
      </c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ht="12.75" customHeight="1">
      <c r="A194" s="8"/>
      <c r="B194" s="19" t="s">
        <v>178</v>
      </c>
      <c r="C194" s="20">
        <v>4.66004346186E12</v>
      </c>
      <c r="D194" s="21">
        <v>89.0</v>
      </c>
      <c r="E194" s="22">
        <f>D:D*0.85</f>
        <v>75.65</v>
      </c>
      <c r="F194" s="22">
        <f>D:D*0.8</f>
        <v>71.2</v>
      </c>
      <c r="G194" s="23">
        <f>D:D*0.75</f>
        <v>66.75</v>
      </c>
      <c r="H194" s="24"/>
      <c r="I194" s="34">
        <f>H194*E194</f>
        <v>0.0</v>
      </c>
      <c r="J194" s="21">
        <f>H194*F194</f>
        <v>0.0</v>
      </c>
      <c r="K194" s="81">
        <f>H194*G194</f>
        <v>0.0</v>
      </c>
      <c r="L194" s="85">
        <f>E194*1.8</f>
        <v>136.17</v>
      </c>
      <c r="M194" s="88">
        <f>L194-E194</f>
        <v>60.52</v>
      </c>
      <c r="N194" s="93">
        <f>(L194-E194)/L194*100</f>
        <v>44.4444444444444</v>
      </c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ht="12.75" customHeight="1">
      <c r="A195" s="8"/>
      <c r="B195" s="19" t="s">
        <v>179</v>
      </c>
      <c r="C195" s="20"/>
      <c r="D195" s="21">
        <v>99.0</v>
      </c>
      <c r="E195" s="22">
        <f>D:D*0.85</f>
        <v>84.15</v>
      </c>
      <c r="F195" s="22">
        <f>D:D*0.8</f>
        <v>79.2</v>
      </c>
      <c r="G195" s="23">
        <f>D:D*0.75</f>
        <v>74.25</v>
      </c>
      <c r="H195" s="24"/>
      <c r="I195" s="34">
        <f>H195*E195</f>
        <v>0.0</v>
      </c>
      <c r="J195" s="21">
        <f>H195*F195</f>
        <v>0.0</v>
      </c>
      <c r="K195" s="81">
        <f>H195*G195</f>
        <v>0.0</v>
      </c>
      <c r="L195" s="85">
        <f>E195*1.8</f>
        <v>151.47</v>
      </c>
      <c r="M195" s="88">
        <f>L195-E195</f>
        <v>67.32</v>
      </c>
      <c r="N195" s="93">
        <f>(L195-E195)/L195*100</f>
        <v>44.4444444444444</v>
      </c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ht="12.75" customHeight="1">
      <c r="A196" s="8"/>
      <c r="B196" s="19" t="s">
        <v>180</v>
      </c>
      <c r="C196" s="20">
        <v>4.660043461884E12</v>
      </c>
      <c r="D196" s="21">
        <v>65.0</v>
      </c>
      <c r="E196" s="22">
        <f>D:D*0.85</f>
        <v>55.25</v>
      </c>
      <c r="F196" s="22">
        <f>D:D*0.8</f>
        <v>52.0</v>
      </c>
      <c r="G196" s="23">
        <f>D:D*0.75</f>
        <v>48.75</v>
      </c>
      <c r="H196" s="24"/>
      <c r="I196" s="34">
        <f>H196*E196</f>
        <v>0.0</v>
      </c>
      <c r="J196" s="21">
        <f>H196*F196</f>
        <v>0.0</v>
      </c>
      <c r="K196" s="81">
        <f>H196*G196</f>
        <v>0.0</v>
      </c>
      <c r="L196" s="85">
        <f>E196*1.8</f>
        <v>99.45</v>
      </c>
      <c r="M196" s="88">
        <f>L196-E196</f>
        <v>44.2</v>
      </c>
      <c r="N196" s="93">
        <f>(L196-E196)/L196*100</f>
        <v>44.4444444444445</v>
      </c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="14" customFormat="1" ht="12.75" customHeight="1">
      <c r="A197" s="13"/>
      <c r="B197" s="19" t="s">
        <v>181</v>
      </c>
      <c r="C197" s="20">
        <v>4.660043461891E12</v>
      </c>
      <c r="D197" s="21">
        <v>139.0</v>
      </c>
      <c r="E197" s="22">
        <f>D:D*0.85</f>
        <v>118.15</v>
      </c>
      <c r="F197" s="22">
        <f>D:D*0.8</f>
        <v>111.2</v>
      </c>
      <c r="G197" s="23">
        <f>D:D*0.75</f>
        <v>104.25</v>
      </c>
      <c r="H197" s="24"/>
      <c r="I197" s="34">
        <f>H197*E197</f>
        <v>0.0</v>
      </c>
      <c r="J197" s="21">
        <f>H197*F197</f>
        <v>0.0</v>
      </c>
      <c r="K197" s="81">
        <f>H197*G197</f>
        <v>0.0</v>
      </c>
      <c r="L197" s="85">
        <v>195.0</v>
      </c>
      <c r="M197" s="88">
        <f>L197-E197</f>
        <v>76.85</v>
      </c>
      <c r="N197" s="93">
        <f>(L197-E197)/L197*100</f>
        <v>39.4102564102564</v>
      </c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="14" customFormat="1" ht="12.75" customHeight="1">
      <c r="A198" s="13"/>
      <c r="B198" s="19" t="s">
        <v>182</v>
      </c>
      <c r="C198" s="20">
        <v>4.660043461907E12</v>
      </c>
      <c r="D198" s="21">
        <v>99.0</v>
      </c>
      <c r="E198" s="22">
        <f>D:D*0.85</f>
        <v>84.15</v>
      </c>
      <c r="F198" s="22">
        <f>D:D*0.8</f>
        <v>79.2</v>
      </c>
      <c r="G198" s="23">
        <f>D:D*0.75</f>
        <v>74.25</v>
      </c>
      <c r="H198" s="24"/>
      <c r="I198" s="34">
        <f>H198*E198</f>
        <v>0.0</v>
      </c>
      <c r="J198" s="21">
        <f>H198*F198</f>
        <v>0.0</v>
      </c>
      <c r="K198" s="81">
        <f>H198*G198</f>
        <v>0.0</v>
      </c>
      <c r="L198" s="85">
        <f>E198*1.8</f>
        <v>151.47</v>
      </c>
      <c r="M198" s="88">
        <f>L198-E198</f>
        <v>67.32</v>
      </c>
      <c r="N198" s="93">
        <f>(L198-E198)/L198*100</f>
        <v>44.4444444444444</v>
      </c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="14" customFormat="1" ht="12.75" customHeight="1">
      <c r="A199" s="13">
        <v>4.0</v>
      </c>
      <c r="B199" s="19" t="s">
        <v>183</v>
      </c>
      <c r="C199" s="20">
        <v>4.660043461914E12</v>
      </c>
      <c r="D199" s="21">
        <v>99.0</v>
      </c>
      <c r="E199" s="22">
        <f>D:D*0.85</f>
        <v>84.15</v>
      </c>
      <c r="F199" s="22">
        <f>D:D*0.8</f>
        <v>79.2</v>
      </c>
      <c r="G199" s="23">
        <f>D:D*0.75</f>
        <v>74.25</v>
      </c>
      <c r="H199" s="24"/>
      <c r="I199" s="34">
        <f>H199*E199</f>
        <v>0.0</v>
      </c>
      <c r="J199" s="21">
        <f>H199*F199</f>
        <v>0.0</v>
      </c>
      <c r="K199" s="81">
        <f>H199*G199</f>
        <v>0.0</v>
      </c>
      <c r="L199" s="85">
        <f>E199*1.8</f>
        <v>151.47</v>
      </c>
      <c r="M199" s="88">
        <f>L199-E199</f>
        <v>67.32</v>
      </c>
      <c r="N199" s="93">
        <f>(L199-E199)/L199*100</f>
        <v>44.4444444444444</v>
      </c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="14" customFormat="1" ht="12.75" customHeight="1">
      <c r="A200" s="13"/>
      <c r="B200" s="19" t="s">
        <v>184</v>
      </c>
      <c r="C200" s="20">
        <v>4.660043461921E12</v>
      </c>
      <c r="D200" s="21">
        <v>95.0</v>
      </c>
      <c r="E200" s="22">
        <f>D:D*0.85</f>
        <v>80.75</v>
      </c>
      <c r="F200" s="22">
        <f>D:D*0.8</f>
        <v>76.0</v>
      </c>
      <c r="G200" s="23">
        <f>D:D*0.75</f>
        <v>71.25</v>
      </c>
      <c r="H200" s="24"/>
      <c r="I200" s="34">
        <f>H200*E200</f>
        <v>0.0</v>
      </c>
      <c r="J200" s="21">
        <f>H200*F200</f>
        <v>0.0</v>
      </c>
      <c r="K200" s="81">
        <f>H200*G200</f>
        <v>0.0</v>
      </c>
      <c r="L200" s="85">
        <f>E200*1.8</f>
        <v>145.35</v>
      </c>
      <c r="M200" s="88">
        <f>L200-E200</f>
        <v>64.6</v>
      </c>
      <c r="N200" s="93">
        <f>(L200-E200)/L200*100</f>
        <v>44.4444444444444</v>
      </c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="14" customFormat="1" ht="12.75" customHeight="1">
      <c r="A201" s="13"/>
      <c r="B201" s="19" t="s">
        <v>185</v>
      </c>
      <c r="C201" s="20">
        <v>4.660043461938E12</v>
      </c>
      <c r="D201" s="21">
        <v>99.0</v>
      </c>
      <c r="E201" s="22">
        <f>D:D*0.85</f>
        <v>84.15</v>
      </c>
      <c r="F201" s="22">
        <f>D:D*0.8</f>
        <v>79.2</v>
      </c>
      <c r="G201" s="23">
        <f>D:D*0.75</f>
        <v>74.25</v>
      </c>
      <c r="H201" s="24"/>
      <c r="I201" s="34">
        <f>H201*E201</f>
        <v>0.0</v>
      </c>
      <c r="J201" s="21">
        <f>H201*F201</f>
        <v>0.0</v>
      </c>
      <c r="K201" s="81">
        <f>H201*G201</f>
        <v>0.0</v>
      </c>
      <c r="L201" s="85">
        <f>E201*1.8</f>
        <v>151.47</v>
      </c>
      <c r="M201" s="88">
        <f>L201-E201</f>
        <v>67.32</v>
      </c>
      <c r="N201" s="93">
        <f>(L201-E201)/L201*100</f>
        <v>44.4444444444444</v>
      </c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="14" customFormat="1" ht="12.75" customHeight="1">
      <c r="A202" s="13"/>
      <c r="B202" s="19" t="s">
        <v>220</v>
      </c>
      <c r="C202" s="20">
        <v>4.660043461945E12</v>
      </c>
      <c r="D202" s="21">
        <v>95.0</v>
      </c>
      <c r="E202" s="22">
        <f>D:D*0.85</f>
        <v>80.75</v>
      </c>
      <c r="F202" s="22">
        <f>D:D*0.8</f>
        <v>76.0</v>
      </c>
      <c r="G202" s="23">
        <f>D:D*0.75</f>
        <v>71.25</v>
      </c>
      <c r="H202" s="24"/>
      <c r="I202" s="34">
        <f>H202*E202</f>
        <v>0.0</v>
      </c>
      <c r="J202" s="21">
        <f>H202*F202</f>
        <v>0.0</v>
      </c>
      <c r="K202" s="81">
        <f>H202*G202</f>
        <v>0.0</v>
      </c>
      <c r="L202" s="85">
        <f>E202*1.8</f>
        <v>145.35</v>
      </c>
      <c r="M202" s="88">
        <f>L202-E202</f>
        <v>64.6</v>
      </c>
      <c r="N202" s="93">
        <f>(L202-E202)/L202*100</f>
        <v>44.4444444444444</v>
      </c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="14" customFormat="1" ht="12.75" customHeight="1">
      <c r="A203" s="13"/>
      <c r="B203" s="109" t="s">
        <v>186</v>
      </c>
      <c r="C203" s="94">
        <v>4.660043461952E12</v>
      </c>
      <c r="D203" s="60">
        <v>115.0</v>
      </c>
      <c r="E203" s="95">
        <f>D:D*0.85</f>
        <v>97.75</v>
      </c>
      <c r="F203" s="95">
        <f>D:D*0.8</f>
        <v>92.0</v>
      </c>
      <c r="G203" s="32">
        <f>D:D*0.75</f>
        <v>86.25</v>
      </c>
      <c r="H203" s="27"/>
      <c r="I203" s="37">
        <f>H203*E203</f>
        <v>0.0</v>
      </c>
      <c r="J203" s="60">
        <f>H203*F203</f>
        <v>0.0</v>
      </c>
      <c r="K203" s="36">
        <f>H203*G203</f>
        <v>0.0</v>
      </c>
      <c r="L203" s="96">
        <f>E203*1.8</f>
        <v>175.95</v>
      </c>
      <c r="M203" s="97">
        <f>L203-E203</f>
        <v>78.2</v>
      </c>
      <c r="N203" s="98">
        <f>(L203-E203)/L203*100</f>
        <v>44.4444444444444</v>
      </c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ht="13.8">
      <c r="A204" s="7"/>
      <c r="B204" s="132" t="s">
        <v>208</v>
      </c>
      <c r="C204" s="133"/>
      <c r="D204" s="133"/>
      <c r="E204" s="133"/>
      <c r="F204" s="133"/>
      <c r="G204" s="133"/>
      <c r="H204" s="133"/>
      <c r="I204" s="133"/>
      <c r="J204" s="133"/>
      <c r="K204" s="133"/>
      <c r="L204" s="133"/>
      <c r="M204" s="133"/>
      <c r="N204" s="134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="14" customFormat="1" ht="12.75" customHeight="1">
      <c r="A205" s="13">
        <v>3.0</v>
      </c>
      <c r="B205" s="110" t="s">
        <v>187</v>
      </c>
      <c r="C205" s="99">
        <v>4.660043461976E12</v>
      </c>
      <c r="D205" s="100">
        <v>243.0</v>
      </c>
      <c r="E205" s="101">
        <f>D:D*0.85</f>
        <v>206.55</v>
      </c>
      <c r="F205" s="101">
        <f>D:D*0.8</f>
        <v>194.4</v>
      </c>
      <c r="G205" s="53">
        <f>D:D*0.75</f>
        <v>182.25</v>
      </c>
      <c r="H205" s="54"/>
      <c r="I205" s="38">
        <f>H205*E205</f>
        <v>0.0</v>
      </c>
      <c r="J205" s="100">
        <f>H205*F205</f>
        <v>0.0</v>
      </c>
      <c r="K205" s="80">
        <f>H205*G205</f>
        <v>0.0</v>
      </c>
      <c r="L205" s="102">
        <v>250.0</v>
      </c>
      <c r="M205" s="103">
        <f>L205-E205</f>
        <v>43.45</v>
      </c>
      <c r="N205" s="104">
        <f>(L205-E205)/L205*100</f>
        <v>17.38</v>
      </c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ht="12.75" customHeight="1">
      <c r="A206" s="8"/>
      <c r="B206" s="19" t="s">
        <v>188</v>
      </c>
      <c r="C206" s="20">
        <v>4.66004346199E12</v>
      </c>
      <c r="D206" s="21">
        <v>75.0</v>
      </c>
      <c r="E206" s="22">
        <f>D:D*0.85</f>
        <v>63.75</v>
      </c>
      <c r="F206" s="22">
        <f>D:D*0.8</f>
        <v>60.0</v>
      </c>
      <c r="G206" s="23">
        <f>D:D*0.75</f>
        <v>56.25</v>
      </c>
      <c r="H206" s="24"/>
      <c r="I206" s="34">
        <f>H206*E206</f>
        <v>0.0</v>
      </c>
      <c r="J206" s="21">
        <f>H206*F206</f>
        <v>0.0</v>
      </c>
      <c r="K206" s="81">
        <f>H206*G206</f>
        <v>0.0</v>
      </c>
      <c r="L206" s="85">
        <f>E206*1.8</f>
        <v>114.75</v>
      </c>
      <c r="M206" s="88">
        <f>L206-E206</f>
        <v>51.0</v>
      </c>
      <c r="N206" s="93">
        <f>(L206-E206)/L206*100</f>
        <v>44.4444444444444</v>
      </c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="14" customFormat="1" ht="12.75" customHeight="1">
      <c r="A207" s="13">
        <v>1.0</v>
      </c>
      <c r="B207" s="19" t="s">
        <v>189</v>
      </c>
      <c r="C207" s="20">
        <v>4.660043462034E12</v>
      </c>
      <c r="D207" s="21">
        <v>93.0</v>
      </c>
      <c r="E207" s="22">
        <f>D:D*0.85</f>
        <v>79.05</v>
      </c>
      <c r="F207" s="22">
        <f>D:D*0.8</f>
        <v>74.4</v>
      </c>
      <c r="G207" s="23">
        <f>D:D*0.75</f>
        <v>69.75</v>
      </c>
      <c r="H207" s="24"/>
      <c r="I207" s="34">
        <f>H207*E207</f>
        <v>0.0</v>
      </c>
      <c r="J207" s="21">
        <f>H207*F207</f>
        <v>0.0</v>
      </c>
      <c r="K207" s="81">
        <f>H207*G207</f>
        <v>0.0</v>
      </c>
      <c r="L207" s="85">
        <f>E207*1.8</f>
        <v>142.29</v>
      </c>
      <c r="M207" s="88">
        <f>L207-E207</f>
        <v>63.24</v>
      </c>
      <c r="N207" s="93">
        <f>(L207-E207)/L207*100</f>
        <v>44.4444444444444</v>
      </c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="14" customFormat="1" ht="12.75" customHeight="1">
      <c r="A208" s="13"/>
      <c r="B208" s="19" t="s">
        <v>190</v>
      </c>
      <c r="C208" s="20">
        <v>4.660043462041E12</v>
      </c>
      <c r="D208" s="21">
        <v>195.0</v>
      </c>
      <c r="E208" s="22">
        <f>D:D*0.85</f>
        <v>165.75</v>
      </c>
      <c r="F208" s="22">
        <f>D:D*0.8</f>
        <v>156.0</v>
      </c>
      <c r="G208" s="23">
        <f>D:D*0.75</f>
        <v>146.25</v>
      </c>
      <c r="H208" s="24"/>
      <c r="I208" s="34">
        <f>H208*E208</f>
        <v>0.0</v>
      </c>
      <c r="J208" s="21">
        <f>H208*F208</f>
        <v>0.0</v>
      </c>
      <c r="K208" s="81">
        <f>H208*G208</f>
        <v>0.0</v>
      </c>
      <c r="L208" s="85">
        <f>E208*1.8</f>
        <v>298.35</v>
      </c>
      <c r="M208" s="88">
        <f>L208-E208</f>
        <v>132.6</v>
      </c>
      <c r="N208" s="93">
        <f>(L208-E208)/L208*100</f>
        <v>44.4444444444445</v>
      </c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ht="12.75" customHeight="1">
      <c r="A209" s="8"/>
      <c r="B209" s="19" t="s">
        <v>191</v>
      </c>
      <c r="C209" s="20">
        <v>4.660043462058E12</v>
      </c>
      <c r="D209" s="21">
        <v>950.0</v>
      </c>
      <c r="E209" s="22">
        <f>D:D*0.85</f>
        <v>807.5</v>
      </c>
      <c r="F209" s="22">
        <f>D:D*0.8</f>
        <v>760.0</v>
      </c>
      <c r="G209" s="23">
        <f>D:D*0.75</f>
        <v>712.5</v>
      </c>
      <c r="H209" s="24"/>
      <c r="I209" s="34">
        <f>H209*E209</f>
        <v>0.0</v>
      </c>
      <c r="J209" s="21">
        <f>H209*F209</f>
        <v>0.0</v>
      </c>
      <c r="K209" s="81">
        <f>H209*G209</f>
        <v>0.0</v>
      </c>
      <c r="L209" s="85">
        <v>990.0</v>
      </c>
      <c r="M209" s="88">
        <f>L209-E209</f>
        <v>182.5</v>
      </c>
      <c r="N209" s="93">
        <f>(L209-E209)/L209*100</f>
        <v>18.4343434343434</v>
      </c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ht="12.75" customHeight="1">
      <c r="A210" s="8"/>
      <c r="B210" s="19" t="s">
        <v>219</v>
      </c>
      <c r="C210" s="20"/>
      <c r="D210" s="21">
        <v>450.0</v>
      </c>
      <c r="E210" s="22">
        <f>D:D*0.85</f>
        <v>382.5</v>
      </c>
      <c r="F210" s="22">
        <f>D:D*0.8</f>
        <v>360.0</v>
      </c>
      <c r="G210" s="23">
        <f>D:D*0.75</f>
        <v>337.5</v>
      </c>
      <c r="H210" s="24"/>
      <c r="I210" s="34">
        <f>H210*E210</f>
        <v>0.0</v>
      </c>
      <c r="J210" s="21">
        <f>H210*F210</f>
        <v>0.0</v>
      </c>
      <c r="K210" s="81">
        <f>H210*G210</f>
        <v>0.0</v>
      </c>
      <c r="L210" s="85">
        <f>E210*1.8</f>
        <v>688.5</v>
      </c>
      <c r="M210" s="88">
        <f>L210-E210</f>
        <v>306.0</v>
      </c>
      <c r="N210" s="93">
        <f>(L210-E210)/L210*100</f>
        <v>44.4444444444444</v>
      </c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="14" customFormat="1" ht="12.75" customHeight="1">
      <c r="A211" s="13">
        <v>2.0</v>
      </c>
      <c r="B211" s="19" t="s">
        <v>192</v>
      </c>
      <c r="C211" s="20">
        <v>4.660043462065E12</v>
      </c>
      <c r="D211" s="21">
        <v>190.0</v>
      </c>
      <c r="E211" s="22">
        <f>D:D*0.85</f>
        <v>161.5</v>
      </c>
      <c r="F211" s="22">
        <f>D:D*0.8</f>
        <v>152.0</v>
      </c>
      <c r="G211" s="23">
        <f>D:D*0.75</f>
        <v>142.5</v>
      </c>
      <c r="H211" s="24"/>
      <c r="I211" s="34">
        <f>H211*E211</f>
        <v>0.0</v>
      </c>
      <c r="J211" s="21">
        <f>H211*F211</f>
        <v>0.0</v>
      </c>
      <c r="K211" s="81">
        <f>H211*G211</f>
        <v>0.0</v>
      </c>
      <c r="L211" s="85">
        <f>E211*1.8</f>
        <v>290.7</v>
      </c>
      <c r="M211" s="88">
        <f>L211-E211</f>
        <v>129.2</v>
      </c>
      <c r="N211" s="93">
        <f>(L211-E211)/L211*100</f>
        <v>44.4444444444444</v>
      </c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ht="12.75" customHeight="1">
      <c r="A212" s="8"/>
      <c r="B212" s="19" t="s">
        <v>193</v>
      </c>
      <c r="C212" s="20"/>
      <c r="D212" s="21">
        <v>149.0</v>
      </c>
      <c r="E212" s="22">
        <f>D:D*0.85</f>
        <v>126.65</v>
      </c>
      <c r="F212" s="22">
        <f>D:D*0.8</f>
        <v>119.2</v>
      </c>
      <c r="G212" s="23">
        <f>D:D*0.75</f>
        <v>111.75</v>
      </c>
      <c r="H212" s="24"/>
      <c r="I212" s="34">
        <f>H212*E212</f>
        <v>0.0</v>
      </c>
      <c r="J212" s="21">
        <f>H212*F212</f>
        <v>0.0</v>
      </c>
      <c r="K212" s="81">
        <f>H212*G212</f>
        <v>0.0</v>
      </c>
      <c r="L212" s="85">
        <f>E212*1.8</f>
        <v>227.97</v>
      </c>
      <c r="M212" s="88">
        <f>L212-E212</f>
        <v>101.32</v>
      </c>
      <c r="N212" s="93">
        <f>(L212-E212)/L212*100</f>
        <v>44.4444444444444</v>
      </c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ht="12.75" customHeight="1">
      <c r="A213" s="8"/>
      <c r="B213" s="19" t="s">
        <v>194</v>
      </c>
      <c r="C213" s="20">
        <v>4.660043462072E12</v>
      </c>
      <c r="D213" s="21">
        <v>189.0</v>
      </c>
      <c r="E213" s="22">
        <f>D:D*0.85</f>
        <v>160.65</v>
      </c>
      <c r="F213" s="22">
        <f>D:D*0.8</f>
        <v>151.2</v>
      </c>
      <c r="G213" s="23">
        <f>D:D*0.75</f>
        <v>141.75</v>
      </c>
      <c r="H213" s="24"/>
      <c r="I213" s="34">
        <f>H213*E213</f>
        <v>0.0</v>
      </c>
      <c r="J213" s="21">
        <f>H213*F213</f>
        <v>0.0</v>
      </c>
      <c r="K213" s="81">
        <f>H213*G213</f>
        <v>0.0</v>
      </c>
      <c r="L213" s="85">
        <f>E213*1.8</f>
        <v>289.17</v>
      </c>
      <c r="M213" s="88">
        <f>L213-E213</f>
        <v>128.52</v>
      </c>
      <c r="N213" s="93">
        <f>(L213-E213)/L213*100</f>
        <v>44.4444444444445</v>
      </c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="14" customFormat="1" ht="12.75" customHeight="1">
      <c r="A214" s="13"/>
      <c r="B214" s="19" t="s">
        <v>195</v>
      </c>
      <c r="C214" s="20">
        <v>4.660043462096E12</v>
      </c>
      <c r="D214" s="21">
        <v>190.0</v>
      </c>
      <c r="E214" s="22">
        <f>D:D*0.85</f>
        <v>161.5</v>
      </c>
      <c r="F214" s="22">
        <f>D:D*0.8</f>
        <v>152.0</v>
      </c>
      <c r="G214" s="23">
        <f>D:D*0.75</f>
        <v>142.5</v>
      </c>
      <c r="H214" s="24"/>
      <c r="I214" s="34">
        <f>H214*E214</f>
        <v>0.0</v>
      </c>
      <c r="J214" s="21">
        <f>H214*F214</f>
        <v>0.0</v>
      </c>
      <c r="K214" s="81">
        <f>H214*G214</f>
        <v>0.0</v>
      </c>
      <c r="L214" s="85">
        <f>E214*1.8</f>
        <v>290.7</v>
      </c>
      <c r="M214" s="88">
        <f>L214-E214</f>
        <v>129.2</v>
      </c>
      <c r="N214" s="93">
        <f>(L214-E214)/L214*100</f>
        <v>44.4444444444444</v>
      </c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ht="12.75" customHeight="1">
      <c r="A215" s="8"/>
      <c r="B215" s="19" t="s">
        <v>196</v>
      </c>
      <c r="C215" s="20">
        <v>4.660043462102E12</v>
      </c>
      <c r="D215" s="21">
        <v>115.0</v>
      </c>
      <c r="E215" s="22">
        <f>D:D*0.85</f>
        <v>97.75</v>
      </c>
      <c r="F215" s="22">
        <f>D:D*0.8</f>
        <v>92.0</v>
      </c>
      <c r="G215" s="23">
        <f>D:D*0.75</f>
        <v>86.25</v>
      </c>
      <c r="H215" s="24"/>
      <c r="I215" s="34">
        <f>H215*E215</f>
        <v>0.0</v>
      </c>
      <c r="J215" s="21">
        <f>H215*F215</f>
        <v>0.0</v>
      </c>
      <c r="K215" s="81">
        <f>H215*G215</f>
        <v>0.0</v>
      </c>
      <c r="L215" s="85">
        <f>E215*1.8</f>
        <v>175.95</v>
      </c>
      <c r="M215" s="88">
        <f>L215-E215</f>
        <v>78.2</v>
      </c>
      <c r="N215" s="93">
        <f>(L215-E215)/L215*100</f>
        <v>44.4444444444444</v>
      </c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="14" customFormat="1" ht="12.75" customHeight="1">
      <c r="A216" s="13">
        <v>1.0</v>
      </c>
      <c r="B216" s="19" t="s">
        <v>197</v>
      </c>
      <c r="C216" s="20">
        <v>4.660043462119E12</v>
      </c>
      <c r="D216" s="21">
        <v>320.0</v>
      </c>
      <c r="E216" s="22">
        <f>D:D*0.85</f>
        <v>272.0</v>
      </c>
      <c r="F216" s="22">
        <f>D:D*0.8</f>
        <v>256.0</v>
      </c>
      <c r="G216" s="23">
        <f>D:D*0.75</f>
        <v>240.0</v>
      </c>
      <c r="H216" s="24"/>
      <c r="I216" s="34">
        <f>H216*E216</f>
        <v>0.0</v>
      </c>
      <c r="J216" s="21">
        <f>H216*F216</f>
        <v>0.0</v>
      </c>
      <c r="K216" s="81">
        <f>H216*G216</f>
        <v>0.0</v>
      </c>
      <c r="L216" s="85">
        <f>E216*1.8</f>
        <v>489.6</v>
      </c>
      <c r="M216" s="88">
        <f>L216-E216</f>
        <v>217.6</v>
      </c>
      <c r="N216" s="93">
        <f>(L216-E216)/L216*100</f>
        <v>44.4444444444445</v>
      </c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ht="12.75" customHeight="1">
      <c r="A217" s="8"/>
      <c r="B217" s="139" t="s">
        <v>198</v>
      </c>
      <c r="C217" s="140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1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ht="12.75" customHeight="1">
      <c r="A218" s="8"/>
      <c r="B218" s="135" t="s">
        <v>209</v>
      </c>
      <c r="C218" s="136"/>
      <c r="D218" s="137">
        <v>138.0</v>
      </c>
      <c r="E218" s="138">
        <f>D:D*0.85</f>
        <v>117.3</v>
      </c>
      <c r="F218" s="138">
        <f>D:D*0.8</f>
        <v>110.4</v>
      </c>
      <c r="G218" s="65">
        <f>D:D*0.75</f>
        <v>103.5</v>
      </c>
      <c r="H218" s="66"/>
      <c r="I218" s="67">
        <f>H218*E218</f>
        <v>0.0</v>
      </c>
      <c r="J218" s="138">
        <f>H218*F218</f>
        <v>0.0</v>
      </c>
      <c r="K218" s="65">
        <f>H218*G218</f>
        <v>0.0</v>
      </c>
      <c r="L218" s="102">
        <v>185.0</v>
      </c>
      <c r="M218" s="103">
        <f>L218-E218</f>
        <v>67.7</v>
      </c>
      <c r="N218" s="104">
        <f>(L218-E218)/L218*100</f>
        <v>36.5945945945946</v>
      </c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ht="12.75" customHeight="1">
      <c r="A219" s="8"/>
      <c r="B219" s="68" t="s">
        <v>210</v>
      </c>
      <c r="C219" s="69"/>
      <c r="D219" s="70">
        <v>325.0</v>
      </c>
      <c r="E219" s="71">
        <f>D:D*0.85</f>
        <v>276.25</v>
      </c>
      <c r="F219" s="71">
        <f>D:D*0.8</f>
        <v>260.0</v>
      </c>
      <c r="G219" s="72">
        <f>D:D*0.75</f>
        <v>243.75</v>
      </c>
      <c r="H219" s="73"/>
      <c r="I219" s="74">
        <f>H219*E219</f>
        <v>0.0</v>
      </c>
      <c r="J219" s="71">
        <f>H219*F219</f>
        <v>0.0</v>
      </c>
      <c r="K219" s="72">
        <f>H219*G219</f>
        <v>0.0</v>
      </c>
      <c r="L219" s="85">
        <v>350.0</v>
      </c>
      <c r="M219" s="88">
        <f>L219-E219</f>
        <v>73.75</v>
      </c>
      <c r="N219" s="93">
        <f>(L219-E219)/L219*100</f>
        <v>21.0714285714286</v>
      </c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ht="12.75" customHeight="1">
      <c r="A220" s="8"/>
      <c r="B220" s="68" t="s">
        <v>211</v>
      </c>
      <c r="C220" s="69"/>
      <c r="D220" s="70">
        <v>129.0</v>
      </c>
      <c r="E220" s="71">
        <f>D:D*0.85</f>
        <v>109.65</v>
      </c>
      <c r="F220" s="71">
        <f>D:D*0.8</f>
        <v>103.2</v>
      </c>
      <c r="G220" s="72">
        <f>D:D*0.75</f>
        <v>96.75</v>
      </c>
      <c r="H220" s="73"/>
      <c r="I220" s="74">
        <f>H220*E220</f>
        <v>0.0</v>
      </c>
      <c r="J220" s="71">
        <f>H220*F220</f>
        <v>0.0</v>
      </c>
      <c r="K220" s="72">
        <f>H220*G220</f>
        <v>0.0</v>
      </c>
      <c r="L220" s="85">
        <v>155.0</v>
      </c>
      <c r="M220" s="88">
        <f>L220-E220</f>
        <v>45.35</v>
      </c>
      <c r="N220" s="93">
        <f>(L220-E220)/L220*100</f>
        <v>29.258064516129</v>
      </c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ht="12.75" customHeight="1">
      <c r="A221" s="8"/>
      <c r="B221" s="68" t="s">
        <v>212</v>
      </c>
      <c r="C221" s="69"/>
      <c r="D221" s="70">
        <v>155.0</v>
      </c>
      <c r="E221" s="71">
        <f>D:D*0.85</f>
        <v>131.75</v>
      </c>
      <c r="F221" s="71">
        <f>D:D*0.8</f>
        <v>124.0</v>
      </c>
      <c r="G221" s="72">
        <f>D:D*0.75</f>
        <v>116.25</v>
      </c>
      <c r="H221" s="73"/>
      <c r="I221" s="74">
        <f>H221*E221</f>
        <v>0.0</v>
      </c>
      <c r="J221" s="71">
        <f>H221*F221</f>
        <v>0.0</v>
      </c>
      <c r="K221" s="72">
        <f>H221*G221</f>
        <v>0.0</v>
      </c>
      <c r="L221" s="85">
        <v>185.0</v>
      </c>
      <c r="M221" s="88">
        <f>L221-E221</f>
        <v>53.25</v>
      </c>
      <c r="N221" s="93">
        <f>(L221-E221)/L221*100</f>
        <v>28.7837837837838</v>
      </c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ht="12.75" customHeight="1">
      <c r="A222" s="8"/>
      <c r="B222" s="68" t="s">
        <v>213</v>
      </c>
      <c r="C222" s="69"/>
      <c r="D222" s="70">
        <v>255.0</v>
      </c>
      <c r="E222" s="71">
        <f>D:D*0.85</f>
        <v>216.75</v>
      </c>
      <c r="F222" s="71">
        <f>D:D*0.8</f>
        <v>204.0</v>
      </c>
      <c r="G222" s="72">
        <f>D:D*0.75</f>
        <v>191.25</v>
      </c>
      <c r="H222" s="73"/>
      <c r="I222" s="74">
        <f>H222*E222</f>
        <v>0.0</v>
      </c>
      <c r="J222" s="71">
        <f>H222*F222</f>
        <v>0.0</v>
      </c>
      <c r="K222" s="72">
        <f>H222*G222</f>
        <v>0.0</v>
      </c>
      <c r="L222" s="85">
        <v>320.0</v>
      </c>
      <c r="M222" s="88">
        <f>L222-E222</f>
        <v>103.25</v>
      </c>
      <c r="N222" s="93">
        <f>(L222-E222)/L222*100</f>
        <v>32.265625</v>
      </c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ht="12.75" customHeight="1">
      <c r="A223" s="8"/>
      <c r="B223" s="68" t="s">
        <v>214</v>
      </c>
      <c r="C223" s="69"/>
      <c r="D223" s="70">
        <v>1320.0</v>
      </c>
      <c r="E223" s="71">
        <f>D:D*0.85</f>
        <v>1122.0</v>
      </c>
      <c r="F223" s="71">
        <f>D:D*0.8</f>
        <v>1056.0</v>
      </c>
      <c r="G223" s="72">
        <f>D:D*0.75</f>
        <v>990.0</v>
      </c>
      <c r="H223" s="73"/>
      <c r="I223" s="74">
        <f>H223*E223</f>
        <v>0.0</v>
      </c>
      <c r="J223" s="71">
        <f>H223*F223</f>
        <v>0.0</v>
      </c>
      <c r="K223" s="72">
        <f>H223*G223</f>
        <v>0.0</v>
      </c>
      <c r="L223" s="85">
        <v>1290.0</v>
      </c>
      <c r="M223" s="88">
        <f>L223-E223</f>
        <v>168.0</v>
      </c>
      <c r="N223" s="93">
        <f>(L223-E223)/L223*100</f>
        <v>13.0232558139535</v>
      </c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ht="12.75" customHeight="1">
      <c r="A224" s="8"/>
      <c r="B224" s="68" t="s">
        <v>215</v>
      </c>
      <c r="C224" s="69"/>
      <c r="D224" s="70">
        <v>179.0</v>
      </c>
      <c r="E224" s="71">
        <f>D:D*0.85</f>
        <v>152.15</v>
      </c>
      <c r="F224" s="71">
        <f>D:D*0.8</f>
        <v>143.2</v>
      </c>
      <c r="G224" s="72">
        <f>D:D*0.75</f>
        <v>134.25</v>
      </c>
      <c r="H224" s="73"/>
      <c r="I224" s="74">
        <f>H224*E224</f>
        <v>0.0</v>
      </c>
      <c r="J224" s="71">
        <f>H224*F224</f>
        <v>0.0</v>
      </c>
      <c r="K224" s="72">
        <f>H224*G224</f>
        <v>0.0</v>
      </c>
      <c r="L224" s="85">
        <v>250.0</v>
      </c>
      <c r="M224" s="88">
        <f>L224-E224</f>
        <v>97.85</v>
      </c>
      <c r="N224" s="93">
        <f>(L224-E224)/L224*100</f>
        <v>39.14</v>
      </c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ht="12.75" customHeight="1">
      <c r="A225" s="8"/>
      <c r="B225" s="68" t="s">
        <v>216</v>
      </c>
      <c r="C225" s="69"/>
      <c r="D225" s="70">
        <v>179.0</v>
      </c>
      <c r="E225" s="71">
        <f>D:D*0.85</f>
        <v>152.15</v>
      </c>
      <c r="F225" s="71">
        <f>D:D*0.8</f>
        <v>143.2</v>
      </c>
      <c r="G225" s="72">
        <f>D:D*0.75</f>
        <v>134.25</v>
      </c>
      <c r="H225" s="73"/>
      <c r="I225" s="74">
        <f>H225*E225</f>
        <v>0.0</v>
      </c>
      <c r="J225" s="71">
        <f>H225*F225</f>
        <v>0.0</v>
      </c>
      <c r="K225" s="72">
        <f>H225*G225</f>
        <v>0.0</v>
      </c>
      <c r="L225" s="85">
        <v>250.0</v>
      </c>
      <c r="M225" s="88">
        <f>L225-E225</f>
        <v>97.85</v>
      </c>
      <c r="N225" s="93">
        <f>(L225-E225)/L225*100</f>
        <v>39.14</v>
      </c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ht="12.75" customHeight="1">
      <c r="A226" s="8"/>
      <c r="B226" s="68" t="s">
        <v>217</v>
      </c>
      <c r="C226" s="69"/>
      <c r="D226" s="70">
        <v>215.0</v>
      </c>
      <c r="E226" s="71">
        <f>D:D*0.85</f>
        <v>182.75</v>
      </c>
      <c r="F226" s="71">
        <f>D:D*0.8</f>
        <v>172.0</v>
      </c>
      <c r="G226" s="72">
        <f>D:D*0.75</f>
        <v>161.25</v>
      </c>
      <c r="H226" s="73"/>
      <c r="I226" s="74">
        <f>H226*E226</f>
        <v>0.0</v>
      </c>
      <c r="J226" s="71">
        <f>H226*F226</f>
        <v>0.0</v>
      </c>
      <c r="K226" s="72">
        <f>H226*G226</f>
        <v>0.0</v>
      </c>
      <c r="L226" s="85">
        <v>280.0</v>
      </c>
      <c r="M226" s="88">
        <f>L226-E226</f>
        <v>97.25</v>
      </c>
      <c r="N226" s="93">
        <f>(L226-E226)/L226*100</f>
        <v>34.7321428571429</v>
      </c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ht="12.75" customHeight="1">
      <c r="A227" s="8"/>
      <c r="B227" s="68" t="s">
        <v>218</v>
      </c>
      <c r="C227" s="69"/>
      <c r="D227" s="70">
        <v>145.0</v>
      </c>
      <c r="E227" s="71">
        <f>D:D*0.85</f>
        <v>123.25</v>
      </c>
      <c r="F227" s="71">
        <f>D:D*0.8</f>
        <v>116.0</v>
      </c>
      <c r="G227" s="72">
        <f>D:D*0.75</f>
        <v>108.75</v>
      </c>
      <c r="H227" s="73"/>
      <c r="I227" s="74">
        <f>H227*E227</f>
        <v>0.0</v>
      </c>
      <c r="J227" s="71">
        <f>H227*F227</f>
        <v>0.0</v>
      </c>
      <c r="K227" s="72">
        <f>H227*G227</f>
        <v>0.0</v>
      </c>
      <c r="L227" s="85">
        <v>180.0</v>
      </c>
      <c r="M227" s="88">
        <f>L227-E227</f>
        <v>56.75</v>
      </c>
      <c r="N227" s="93">
        <f>(L227-E227)/L227*100</f>
        <v>31.5277777777778</v>
      </c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ht="12.75" customHeight="1">
      <c r="A228" s="8"/>
      <c r="B228" s="146" t="s">
        <v>325</v>
      </c>
      <c r="C228" s="147"/>
      <c r="D228" s="147"/>
      <c r="E228" s="147"/>
      <c r="F228" s="144"/>
      <c r="G228" s="144"/>
      <c r="H228" s="144"/>
      <c r="I228" s="144"/>
      <c r="J228" s="144"/>
      <c r="K228" s="144"/>
      <c r="L228" s="144"/>
      <c r="M228" s="144"/>
      <c r="N228" s="145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ht="12.75" customHeight="1">
      <c r="A229" s="8"/>
      <c r="B229" s="142" t="s">
        <v>230</v>
      </c>
      <c r="C229" s="142"/>
      <c r="D229" s="143">
        <v>160.0</v>
      </c>
      <c r="E229" s="46">
        <f>D:D*0.85</f>
        <v>136.0</v>
      </c>
      <c r="F229" s="42">
        <f>D229*0.8</f>
        <v>128.0</v>
      </c>
      <c r="G229" s="46">
        <f>D229*0.75</f>
        <v>120.0</v>
      </c>
      <c r="H229" s="47"/>
      <c r="I229" s="48">
        <f>H229*E229</f>
        <v>0.0</v>
      </c>
      <c r="J229" s="49">
        <f>H229*F229</f>
        <v>0.0</v>
      </c>
      <c r="K229" s="82">
        <f>H229*G229</f>
        <v>0.0</v>
      </c>
      <c r="L229" s="102">
        <f>E229*1.1</f>
        <v>149.6</v>
      </c>
      <c r="M229" s="103">
        <f>L229-E229</f>
        <v>13.6</v>
      </c>
      <c r="N229" s="104">
        <f>(L229-E229)/L229*100</f>
        <v>9.09090909090909</v>
      </c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ht="12.75" customHeight="1">
      <c r="A230" s="8"/>
      <c r="B230" s="29" t="s">
        <v>231</v>
      </c>
      <c r="C230" s="29"/>
      <c r="D230" s="40">
        <v>400.0</v>
      </c>
      <c r="E230" s="41">
        <f>D:D*0.85</f>
        <v>340.0</v>
      </c>
      <c r="F230" s="42">
        <f>D230*0.8</f>
        <v>320.0</v>
      </c>
      <c r="G230" s="43">
        <f>D230*0.75</f>
        <v>300.0</v>
      </c>
      <c r="H230" s="44"/>
      <c r="I230" s="37">
        <f>H230*E230</f>
        <v>0.0</v>
      </c>
      <c r="J230" s="35">
        <f>H230*F230</f>
        <v>0.0</v>
      </c>
      <c r="K230" s="36">
        <f>H230*G230</f>
        <v>0.0</v>
      </c>
      <c r="L230" s="102">
        <f>E230*1.1</f>
        <v>374.0</v>
      </c>
      <c r="M230" s="88">
        <f>L230-E230</f>
        <v>34.0</v>
      </c>
      <c r="N230" s="93">
        <f>(L230-E230)/L230*100</f>
        <v>9.09090909090909</v>
      </c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customHeight="1">
      <c r="B231" s="29" t="s">
        <v>232</v>
      </c>
      <c r="C231" s="29"/>
      <c r="D231" s="40">
        <v>160.0</v>
      </c>
      <c r="E231" s="41">
        <f>D:D*0.85</f>
        <v>136.0</v>
      </c>
      <c r="F231" s="42">
        <f>D231*0.8</f>
        <v>128.0</v>
      </c>
      <c r="G231" s="43">
        <f>D231*0.75</f>
        <v>120.0</v>
      </c>
      <c r="H231" s="45"/>
      <c r="I231" s="37">
        <f>H231*E231</f>
        <v>0.0</v>
      </c>
      <c r="J231" s="35">
        <f>H231*F231</f>
        <v>0.0</v>
      </c>
      <c r="K231" s="36">
        <f>H231*G231</f>
        <v>0.0</v>
      </c>
      <c r="L231" s="102">
        <f>E231*1.1</f>
        <v>149.6</v>
      </c>
      <c r="M231" s="88">
        <f>L231-E231</f>
        <v>13.6</v>
      </c>
      <c r="N231" s="93">
        <f>(L231-E231)/L231*100</f>
        <v>9.09090909090909</v>
      </c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customHeight="1">
      <c r="B232" s="29" t="s">
        <v>233</v>
      </c>
      <c r="C232" s="29"/>
      <c r="D232" s="40">
        <v>400.0</v>
      </c>
      <c r="E232" s="41">
        <f>D:D*0.85</f>
        <v>340.0</v>
      </c>
      <c r="F232" s="42">
        <f>D232*0.8</f>
        <v>320.0</v>
      </c>
      <c r="G232" s="43">
        <f>D232*0.75</f>
        <v>300.0</v>
      </c>
      <c r="H232" s="45"/>
      <c r="I232" s="37">
        <f>H232*E232</f>
        <v>0.0</v>
      </c>
      <c r="J232" s="35">
        <f>H232*F232</f>
        <v>0.0</v>
      </c>
      <c r="K232" s="36">
        <f>H232*G232</f>
        <v>0.0</v>
      </c>
      <c r="L232" s="102">
        <f>E232*1.1</f>
        <v>374.0</v>
      </c>
      <c r="M232" s="88">
        <f>L232-E232</f>
        <v>34.0</v>
      </c>
      <c r="N232" s="93">
        <f>(L232-E232)/L232*100</f>
        <v>9.09090909090909</v>
      </c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customHeight="1">
      <c r="B233" s="29" t="s">
        <v>234</v>
      </c>
      <c r="C233" s="29"/>
      <c r="D233" s="40">
        <v>310.0</v>
      </c>
      <c r="E233" s="41">
        <f>D:D*0.85</f>
        <v>263.5</v>
      </c>
      <c r="F233" s="42">
        <f>D233*0.8</f>
        <v>248.0</v>
      </c>
      <c r="G233" s="43">
        <f>D233*0.75</f>
        <v>232.5</v>
      </c>
      <c r="H233" s="45"/>
      <c r="I233" s="37">
        <f>H233*E233</f>
        <v>0.0</v>
      </c>
      <c r="J233" s="35">
        <f>H233*F233</f>
        <v>0.0</v>
      </c>
      <c r="K233" s="36">
        <f>H233*G233</f>
        <v>0.0</v>
      </c>
      <c r="L233" s="102">
        <f>E233*1.1</f>
        <v>289.85</v>
      </c>
      <c r="M233" s="88">
        <f>L233-E233</f>
        <v>26.35</v>
      </c>
      <c r="N233" s="93">
        <f>(L233-E233)/L233*100</f>
        <v>9.0909090909091</v>
      </c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customHeight="1">
      <c r="B234" s="29" t="s">
        <v>235</v>
      </c>
      <c r="C234" s="29"/>
      <c r="D234" s="40">
        <v>850.0</v>
      </c>
      <c r="E234" s="41">
        <f>D:D*0.85</f>
        <v>722.5</v>
      </c>
      <c r="F234" s="42">
        <f>D234*0.8</f>
        <v>680.0</v>
      </c>
      <c r="G234" s="43">
        <f>D234*0.75</f>
        <v>637.5</v>
      </c>
      <c r="H234" s="45"/>
      <c r="I234" s="37">
        <f>H234*E234</f>
        <v>0.0</v>
      </c>
      <c r="J234" s="35">
        <f>H234*F234</f>
        <v>0.0</v>
      </c>
      <c r="K234" s="36">
        <f>H234*G234</f>
        <v>0.0</v>
      </c>
      <c r="L234" s="102">
        <f>E234*1.1</f>
        <v>794.75</v>
      </c>
      <c r="M234" s="88">
        <f>L234-E234</f>
        <v>72.25</v>
      </c>
      <c r="N234" s="93">
        <f>(L234-E234)/L234*100</f>
        <v>9.09090909090909</v>
      </c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customHeight="1">
      <c r="B235" s="29" t="s">
        <v>236</v>
      </c>
      <c r="C235" s="29"/>
      <c r="D235" s="40">
        <v>70.0</v>
      </c>
      <c r="E235" s="41">
        <f>D:D*0.85</f>
        <v>59.5</v>
      </c>
      <c r="F235" s="42">
        <f>D235*0.8</f>
        <v>56.0</v>
      </c>
      <c r="G235" s="43">
        <f>D235*0.75</f>
        <v>52.5</v>
      </c>
      <c r="H235" s="45"/>
      <c r="I235" s="37">
        <f>H235*E235</f>
        <v>0.0</v>
      </c>
      <c r="J235" s="35">
        <f>H235*F235</f>
        <v>0.0</v>
      </c>
      <c r="K235" s="36">
        <f>H235*G235</f>
        <v>0.0</v>
      </c>
      <c r="L235" s="102">
        <f>E235*1.1</f>
        <v>65.45</v>
      </c>
      <c r="M235" s="88">
        <f>L235-E235</f>
        <v>5.95</v>
      </c>
      <c r="N235" s="93">
        <f>(L235-E235)/L235*100</f>
        <v>9.0909090909091</v>
      </c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customHeight="1">
      <c r="B236" s="29" t="s">
        <v>237</v>
      </c>
      <c r="C236" s="29"/>
      <c r="D236" s="40">
        <v>150.0</v>
      </c>
      <c r="E236" s="41">
        <f>D:D*0.85</f>
        <v>127.5</v>
      </c>
      <c r="F236" s="42">
        <f>D236*0.8</f>
        <v>120.0</v>
      </c>
      <c r="G236" s="43">
        <f>D236*0.75</f>
        <v>112.5</v>
      </c>
      <c r="H236" s="45"/>
      <c r="I236" s="37">
        <f>H236*E236</f>
        <v>0.0</v>
      </c>
      <c r="J236" s="35">
        <f>H236*F236</f>
        <v>0.0</v>
      </c>
      <c r="K236" s="36">
        <f>H236*G236</f>
        <v>0.0</v>
      </c>
      <c r="L236" s="102">
        <f>E236*1.1</f>
        <v>140.25</v>
      </c>
      <c r="M236" s="88">
        <f>L236-E236</f>
        <v>12.75</v>
      </c>
      <c r="N236" s="93">
        <f>(L236-E236)/L236*100</f>
        <v>9.09090909090909</v>
      </c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customHeight="1">
      <c r="B237" s="29" t="s">
        <v>238</v>
      </c>
      <c r="C237" s="29"/>
      <c r="D237" s="40">
        <v>80.0</v>
      </c>
      <c r="E237" s="41">
        <f>D:D*0.85</f>
        <v>68.0</v>
      </c>
      <c r="F237" s="42">
        <f>D237*0.8</f>
        <v>64.0</v>
      </c>
      <c r="G237" s="43">
        <f>D237*0.75</f>
        <v>60.0</v>
      </c>
      <c r="H237" s="45"/>
      <c r="I237" s="37">
        <f>H237*E237</f>
        <v>0.0</v>
      </c>
      <c r="J237" s="35">
        <f>H237*F237</f>
        <v>0.0</v>
      </c>
      <c r="K237" s="36">
        <f>H237*G237</f>
        <v>0.0</v>
      </c>
      <c r="L237" s="102">
        <f>E237*1.1</f>
        <v>74.8</v>
      </c>
      <c r="M237" s="88">
        <f>L237-E237</f>
        <v>6.8</v>
      </c>
      <c r="N237" s="93">
        <f>(L237-E237)/L237*100</f>
        <v>9.09090909090909</v>
      </c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customHeight="1">
      <c r="B238" s="29" t="s">
        <v>239</v>
      </c>
      <c r="C238" s="29"/>
      <c r="D238" s="40">
        <v>150.0</v>
      </c>
      <c r="E238" s="41">
        <f>D:D*0.85</f>
        <v>127.5</v>
      </c>
      <c r="F238" s="42">
        <f>D238*0.8</f>
        <v>120.0</v>
      </c>
      <c r="G238" s="43">
        <f>D238*0.75</f>
        <v>112.5</v>
      </c>
      <c r="H238" s="45"/>
      <c r="I238" s="37">
        <f>H238*E238</f>
        <v>0.0</v>
      </c>
      <c r="J238" s="35">
        <f>H238*F238</f>
        <v>0.0</v>
      </c>
      <c r="K238" s="36">
        <f>H238*G238</f>
        <v>0.0</v>
      </c>
      <c r="L238" s="102">
        <f>E238*1.1</f>
        <v>140.25</v>
      </c>
      <c r="M238" s="88">
        <f>L238-E238</f>
        <v>12.75</v>
      </c>
      <c r="N238" s="93">
        <f>(L238-E238)/L238*100</f>
        <v>9.09090909090909</v>
      </c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customHeight="1">
      <c r="B239" s="29" t="s">
        <v>240</v>
      </c>
      <c r="C239" s="29"/>
      <c r="D239" s="40">
        <v>80.0</v>
      </c>
      <c r="E239" s="41">
        <f>D:D*0.85</f>
        <v>68.0</v>
      </c>
      <c r="F239" s="42">
        <f>D239*0.8</f>
        <v>64.0</v>
      </c>
      <c r="G239" s="43">
        <f>D239*0.75</f>
        <v>60.0</v>
      </c>
      <c r="H239" s="45"/>
      <c r="I239" s="37">
        <f>H239*E239</f>
        <v>0.0</v>
      </c>
      <c r="J239" s="35">
        <f>H239*F239</f>
        <v>0.0</v>
      </c>
      <c r="K239" s="36">
        <f>H239*G239</f>
        <v>0.0</v>
      </c>
      <c r="L239" s="102">
        <f>E239*1.1</f>
        <v>74.8</v>
      </c>
      <c r="M239" s="88">
        <f>L239-E239</f>
        <v>6.8</v>
      </c>
      <c r="N239" s="93">
        <f>(L239-E239)/L239*100</f>
        <v>9.09090909090909</v>
      </c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customHeight="1">
      <c r="B240" s="29" t="s">
        <v>241</v>
      </c>
      <c r="C240" s="29"/>
      <c r="D240" s="40">
        <v>150.0</v>
      </c>
      <c r="E240" s="41">
        <f>D:D*0.85</f>
        <v>127.5</v>
      </c>
      <c r="F240" s="42">
        <f>D240*0.8</f>
        <v>120.0</v>
      </c>
      <c r="G240" s="43">
        <f>D240*0.75</f>
        <v>112.5</v>
      </c>
      <c r="H240" s="45"/>
      <c r="I240" s="37">
        <f>H240*E240</f>
        <v>0.0</v>
      </c>
      <c r="J240" s="35">
        <f>H240*F240</f>
        <v>0.0</v>
      </c>
      <c r="K240" s="36">
        <f>H240*G240</f>
        <v>0.0</v>
      </c>
      <c r="L240" s="102">
        <f>E240*1.1</f>
        <v>140.25</v>
      </c>
      <c r="M240" s="88">
        <f>L240-E240</f>
        <v>12.75</v>
      </c>
      <c r="N240" s="93">
        <f>(L240-E240)/L240*100</f>
        <v>9.09090909090909</v>
      </c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customHeight="1">
      <c r="B241" s="29" t="s">
        <v>242</v>
      </c>
      <c r="C241" s="29"/>
      <c r="D241" s="40">
        <v>140.0</v>
      </c>
      <c r="E241" s="41">
        <f>D:D*0.85</f>
        <v>119.0</v>
      </c>
      <c r="F241" s="42">
        <f>D241*0.8</f>
        <v>112.0</v>
      </c>
      <c r="G241" s="43">
        <f>D241*0.75</f>
        <v>105.0</v>
      </c>
      <c r="H241" s="45"/>
      <c r="I241" s="37">
        <f>H241*E241</f>
        <v>0.0</v>
      </c>
      <c r="J241" s="35">
        <f>H241*F241</f>
        <v>0.0</v>
      </c>
      <c r="K241" s="36">
        <f>H241*G241</f>
        <v>0.0</v>
      </c>
      <c r="L241" s="102">
        <f>E241*1.1</f>
        <v>130.9</v>
      </c>
      <c r="M241" s="88">
        <f>L241-E241</f>
        <v>11.9</v>
      </c>
      <c r="N241" s="93">
        <f>(L241-E241)/L241*100</f>
        <v>9.0909090909091</v>
      </c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customHeight="1">
      <c r="B242" s="29" t="s">
        <v>243</v>
      </c>
      <c r="C242" s="29"/>
      <c r="D242" s="40">
        <v>70.0</v>
      </c>
      <c r="E242" s="41">
        <f>D:D*0.85</f>
        <v>59.5</v>
      </c>
      <c r="F242" s="42">
        <f>D242*0.8</f>
        <v>56.0</v>
      </c>
      <c r="G242" s="43">
        <f>D242*0.75</f>
        <v>52.5</v>
      </c>
      <c r="H242" s="45"/>
      <c r="I242" s="37">
        <f>H242*E242</f>
        <v>0.0</v>
      </c>
      <c r="J242" s="35">
        <f>H242*F242</f>
        <v>0.0</v>
      </c>
      <c r="K242" s="36">
        <f>H242*G242</f>
        <v>0.0</v>
      </c>
      <c r="L242" s="102">
        <f>E242*1.1</f>
        <v>65.45</v>
      </c>
      <c r="M242" s="88">
        <f>L242-E242</f>
        <v>5.95</v>
      </c>
      <c r="N242" s="93">
        <f>(L242-E242)/L242*100</f>
        <v>9.0909090909091</v>
      </c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customHeight="1">
      <c r="B243" s="29" t="s">
        <v>244</v>
      </c>
      <c r="C243" s="29"/>
      <c r="D243" s="40">
        <v>270.0</v>
      </c>
      <c r="E243" s="41">
        <f>D:D*0.85</f>
        <v>229.5</v>
      </c>
      <c r="F243" s="42">
        <f>D243*0.8</f>
        <v>216.0</v>
      </c>
      <c r="G243" s="43">
        <f>D243*0.75</f>
        <v>202.5</v>
      </c>
      <c r="H243" s="45"/>
      <c r="I243" s="37">
        <f>H243*E243</f>
        <v>0.0</v>
      </c>
      <c r="J243" s="35">
        <f>H243*F243</f>
        <v>0.0</v>
      </c>
      <c r="K243" s="36">
        <f>H243*G243</f>
        <v>0.0</v>
      </c>
      <c r="L243" s="102">
        <f>E243*1.1</f>
        <v>252.45</v>
      </c>
      <c r="M243" s="88">
        <f>L243-E243</f>
        <v>22.95</v>
      </c>
      <c r="N243" s="93">
        <f>(L243-E243)/L243*100</f>
        <v>9.09090909090909</v>
      </c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customHeight="1">
      <c r="B244" s="29" t="s">
        <v>245</v>
      </c>
      <c r="C244" s="29"/>
      <c r="D244" s="40">
        <v>720.0</v>
      </c>
      <c r="E244" s="41">
        <f>D:D*0.85</f>
        <v>612.0</v>
      </c>
      <c r="F244" s="42">
        <f>D244*0.8</f>
        <v>576.0</v>
      </c>
      <c r="G244" s="43">
        <f>D244*0.75</f>
        <v>540.0</v>
      </c>
      <c r="H244" s="45"/>
      <c r="I244" s="37">
        <f>H244*E244</f>
        <v>0.0</v>
      </c>
      <c r="J244" s="35">
        <f>H244*F244</f>
        <v>0.0</v>
      </c>
      <c r="K244" s="36">
        <f>H244*G244</f>
        <v>0.0</v>
      </c>
      <c r="L244" s="102">
        <f>E244*1.1</f>
        <v>673.2</v>
      </c>
      <c r="M244" s="88">
        <f>L244-E244</f>
        <v>61.2</v>
      </c>
      <c r="N244" s="93">
        <f>(L244-E244)/L244*100</f>
        <v>9.0909090909091</v>
      </c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customHeight="1">
      <c r="B245" s="29" t="s">
        <v>246</v>
      </c>
      <c r="C245" s="29"/>
      <c r="D245" s="40">
        <v>270.0</v>
      </c>
      <c r="E245" s="41">
        <f>D:D*0.85</f>
        <v>229.5</v>
      </c>
      <c r="F245" s="42">
        <f>D245*0.8</f>
        <v>216.0</v>
      </c>
      <c r="G245" s="43">
        <f>D245*0.75</f>
        <v>202.5</v>
      </c>
      <c r="H245" s="45"/>
      <c r="I245" s="37">
        <f>H245*E245</f>
        <v>0.0</v>
      </c>
      <c r="J245" s="35">
        <f>H245*F245</f>
        <v>0.0</v>
      </c>
      <c r="K245" s="36">
        <f>H245*G245</f>
        <v>0.0</v>
      </c>
      <c r="L245" s="102">
        <f>E245*1.1</f>
        <v>252.45</v>
      </c>
      <c r="M245" s="88">
        <f>L245-E245</f>
        <v>22.95</v>
      </c>
      <c r="N245" s="93">
        <f>(L245-E245)/L245*100</f>
        <v>9.09090909090909</v>
      </c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customHeight="1">
      <c r="B246" s="29" t="s">
        <v>247</v>
      </c>
      <c r="C246" s="29"/>
      <c r="D246" s="40">
        <v>740.0</v>
      </c>
      <c r="E246" s="41">
        <f>D:D*0.85</f>
        <v>629.0</v>
      </c>
      <c r="F246" s="42">
        <f>D246*0.8</f>
        <v>592.0</v>
      </c>
      <c r="G246" s="43">
        <f>D246*0.75</f>
        <v>555.0</v>
      </c>
      <c r="H246" s="45"/>
      <c r="I246" s="37">
        <f>H246*E246</f>
        <v>0.0</v>
      </c>
      <c r="J246" s="35">
        <f>H246*F246</f>
        <v>0.0</v>
      </c>
      <c r="K246" s="36">
        <f>H246*G246</f>
        <v>0.0</v>
      </c>
      <c r="L246" s="102">
        <f>E246*1.1</f>
        <v>691.9</v>
      </c>
      <c r="M246" s="88">
        <f>L246-E246</f>
        <v>62.9</v>
      </c>
      <c r="N246" s="93">
        <f>(L246-E246)/L246*100</f>
        <v>9.09090909090909</v>
      </c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customHeight="1">
      <c r="B247" s="29" t="s">
        <v>248</v>
      </c>
      <c r="C247" s="29"/>
      <c r="D247" s="40">
        <v>270.0</v>
      </c>
      <c r="E247" s="41">
        <f>D:D*0.85</f>
        <v>229.5</v>
      </c>
      <c r="F247" s="42">
        <f>D247*0.8</f>
        <v>216.0</v>
      </c>
      <c r="G247" s="43">
        <f>D247*0.75</f>
        <v>202.5</v>
      </c>
      <c r="H247" s="45"/>
      <c r="I247" s="37">
        <f>H247*E247</f>
        <v>0.0</v>
      </c>
      <c r="J247" s="35">
        <f>H247*F247</f>
        <v>0.0</v>
      </c>
      <c r="K247" s="36">
        <f>H247*G247</f>
        <v>0.0</v>
      </c>
      <c r="L247" s="102">
        <f>E247*1.1</f>
        <v>252.45</v>
      </c>
      <c r="M247" s="88">
        <f>L247-E247</f>
        <v>22.95</v>
      </c>
      <c r="N247" s="93">
        <f>(L247-E247)/L247*100</f>
        <v>9.09090909090909</v>
      </c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customHeight="1">
      <c r="B248" s="29" t="s">
        <v>249</v>
      </c>
      <c r="C248" s="29"/>
      <c r="D248" s="40">
        <v>740.0</v>
      </c>
      <c r="E248" s="41">
        <f>D:D*0.85</f>
        <v>629.0</v>
      </c>
      <c r="F248" s="42">
        <f>D248*0.8</f>
        <v>592.0</v>
      </c>
      <c r="G248" s="43">
        <f>D248*0.75</f>
        <v>555.0</v>
      </c>
      <c r="H248" s="45"/>
      <c r="I248" s="37">
        <f>H248*E248</f>
        <v>0.0</v>
      </c>
      <c r="J248" s="35">
        <f>H248*F248</f>
        <v>0.0</v>
      </c>
      <c r="K248" s="36">
        <f>H248*G248</f>
        <v>0.0</v>
      </c>
      <c r="L248" s="102">
        <f>E248*1.1</f>
        <v>691.9</v>
      </c>
      <c r="M248" s="88">
        <f>L248-E248</f>
        <v>62.9</v>
      </c>
      <c r="N248" s="93">
        <f>(L248-E248)/L248*100</f>
        <v>9.09090909090909</v>
      </c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customHeight="1">
      <c r="B249" s="29" t="s">
        <v>250</v>
      </c>
      <c r="C249" s="29"/>
      <c r="D249" s="40">
        <v>240.0</v>
      </c>
      <c r="E249" s="41">
        <f>D:D*0.85</f>
        <v>204.0</v>
      </c>
      <c r="F249" s="42">
        <f>D249*0.8</f>
        <v>192.0</v>
      </c>
      <c r="G249" s="43">
        <f>D249*0.75</f>
        <v>180.0</v>
      </c>
      <c r="H249" s="45"/>
      <c r="I249" s="37">
        <f>H249*E249</f>
        <v>0.0</v>
      </c>
      <c r="J249" s="35">
        <f>H249*F249</f>
        <v>0.0</v>
      </c>
      <c r="K249" s="36">
        <f>H249*G249</f>
        <v>0.0</v>
      </c>
      <c r="L249" s="102">
        <f>E249*1.1</f>
        <v>224.4</v>
      </c>
      <c r="M249" s="88">
        <f>L249-E249</f>
        <v>20.4</v>
      </c>
      <c r="N249" s="93">
        <f>(L249-E249)/L249*100</f>
        <v>9.09090909090909</v>
      </c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customHeight="1">
      <c r="B250" s="29" t="s">
        <v>251</v>
      </c>
      <c r="C250" s="29"/>
      <c r="D250" s="40">
        <v>630.0</v>
      </c>
      <c r="E250" s="41">
        <f>D:D*0.85</f>
        <v>535.5</v>
      </c>
      <c r="F250" s="42">
        <f>D250*0.8</f>
        <v>504.0</v>
      </c>
      <c r="G250" s="43">
        <f>D250*0.75</f>
        <v>472.5</v>
      </c>
      <c r="H250" s="45"/>
      <c r="I250" s="37">
        <f>H250*E250</f>
        <v>0.0</v>
      </c>
      <c r="J250" s="35">
        <f>H250*F250</f>
        <v>0.0</v>
      </c>
      <c r="K250" s="36">
        <f>H250*G250</f>
        <v>0.0</v>
      </c>
      <c r="L250" s="102">
        <f>E250*1.1</f>
        <v>589.05</v>
      </c>
      <c r="M250" s="88">
        <f>L250-E250</f>
        <v>53.55</v>
      </c>
      <c r="N250" s="93">
        <f>(L250-E250)/L250*100</f>
        <v>9.09090909090908</v>
      </c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customHeight="1">
      <c r="B251" s="29" t="s">
        <v>252</v>
      </c>
      <c r="C251" s="29"/>
      <c r="D251" s="40">
        <v>310.0</v>
      </c>
      <c r="E251" s="41">
        <f>D:D*0.85</f>
        <v>263.5</v>
      </c>
      <c r="F251" s="42">
        <f>D251*0.8</f>
        <v>248.0</v>
      </c>
      <c r="G251" s="43">
        <f>D251*0.75</f>
        <v>232.5</v>
      </c>
      <c r="H251" s="45"/>
      <c r="I251" s="37">
        <f>H251*E251</f>
        <v>0.0</v>
      </c>
      <c r="J251" s="35">
        <f>H251*F251</f>
        <v>0.0</v>
      </c>
      <c r="K251" s="36">
        <f>H251*G251</f>
        <v>0.0</v>
      </c>
      <c r="L251" s="102">
        <f>E251*1.1</f>
        <v>289.85</v>
      </c>
      <c r="M251" s="88">
        <f>L251-E251</f>
        <v>26.35</v>
      </c>
      <c r="N251" s="93">
        <f>(L251-E251)/L251*100</f>
        <v>9.0909090909091</v>
      </c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customHeight="1">
      <c r="B252" s="29" t="s">
        <v>253</v>
      </c>
      <c r="C252" s="29"/>
      <c r="D252" s="40">
        <v>850.0</v>
      </c>
      <c r="E252" s="41">
        <f>D:D*0.85</f>
        <v>722.5</v>
      </c>
      <c r="F252" s="42">
        <f>D252*0.8</f>
        <v>680.0</v>
      </c>
      <c r="G252" s="43">
        <f>D252*0.75</f>
        <v>637.5</v>
      </c>
      <c r="H252" s="45"/>
      <c r="I252" s="37">
        <f>H252*E252</f>
        <v>0.0</v>
      </c>
      <c r="J252" s="35">
        <f>H252*F252</f>
        <v>0.0</v>
      </c>
      <c r="K252" s="36">
        <f>H252*G252</f>
        <v>0.0</v>
      </c>
      <c r="L252" s="102">
        <f>E252*1.1</f>
        <v>794.75</v>
      </c>
      <c r="M252" s="88">
        <f>L252-E252</f>
        <v>72.25</v>
      </c>
      <c r="N252" s="93">
        <f>(L252-E252)/L252*100</f>
        <v>9.09090909090909</v>
      </c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customHeight="1">
      <c r="B253" s="29" t="s">
        <v>254</v>
      </c>
      <c r="C253" s="29"/>
      <c r="D253" s="40">
        <v>200.0</v>
      </c>
      <c r="E253" s="41">
        <f>D:D*0.85</f>
        <v>170.0</v>
      </c>
      <c r="F253" s="42">
        <f>D253*0.8</f>
        <v>160.0</v>
      </c>
      <c r="G253" s="43">
        <f>D253*0.75</f>
        <v>150.0</v>
      </c>
      <c r="H253" s="45"/>
      <c r="I253" s="37">
        <f>H253*E253</f>
        <v>0.0</v>
      </c>
      <c r="J253" s="35">
        <f>H253*F253</f>
        <v>0.0</v>
      </c>
      <c r="K253" s="36">
        <f>H253*G253</f>
        <v>0.0</v>
      </c>
      <c r="L253" s="102">
        <f>E253*1.1</f>
        <v>187.0</v>
      </c>
      <c r="M253" s="88">
        <f>L253-E253</f>
        <v>17.0</v>
      </c>
      <c r="N253" s="93">
        <f>(L253-E253)/L253*100</f>
        <v>9.09090909090909</v>
      </c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customHeight="1">
      <c r="B254" s="29" t="s">
        <v>255</v>
      </c>
      <c r="C254" s="29"/>
      <c r="D254" s="40">
        <v>520.0</v>
      </c>
      <c r="E254" s="41">
        <f>D:D*0.85</f>
        <v>442.0</v>
      </c>
      <c r="F254" s="42">
        <f>D254*0.8</f>
        <v>416.0</v>
      </c>
      <c r="G254" s="43">
        <f>D254*0.75</f>
        <v>390.0</v>
      </c>
      <c r="H254" s="45"/>
      <c r="I254" s="37">
        <f>H254*E254</f>
        <v>0.0</v>
      </c>
      <c r="J254" s="35">
        <f>H254*F254</f>
        <v>0.0</v>
      </c>
      <c r="K254" s="36">
        <f>H254*G254</f>
        <v>0.0</v>
      </c>
      <c r="L254" s="102">
        <f>E254*1.1</f>
        <v>486.2</v>
      </c>
      <c r="M254" s="88">
        <f>L254-E254</f>
        <v>44.2</v>
      </c>
      <c r="N254" s="93">
        <f>(L254-E254)/L254*100</f>
        <v>9.09090909090909</v>
      </c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customHeight="1">
      <c r="B255" s="29" t="s">
        <v>256</v>
      </c>
      <c r="C255" s="29"/>
      <c r="D255" s="40">
        <v>230.0</v>
      </c>
      <c r="E255" s="41">
        <f>D:D*0.85</f>
        <v>195.5</v>
      </c>
      <c r="F255" s="42">
        <f>D255*0.8</f>
        <v>184.0</v>
      </c>
      <c r="G255" s="43">
        <f>D255*0.75</f>
        <v>172.5</v>
      </c>
      <c r="H255" s="45"/>
      <c r="I255" s="37">
        <f>H255*E255</f>
        <v>0.0</v>
      </c>
      <c r="J255" s="35">
        <f>H255*F255</f>
        <v>0.0</v>
      </c>
      <c r="K255" s="36">
        <f>H255*G255</f>
        <v>0.0</v>
      </c>
      <c r="L255" s="102">
        <f>E255*1.1</f>
        <v>215.05</v>
      </c>
      <c r="M255" s="88">
        <f>L255-E255</f>
        <v>19.55</v>
      </c>
      <c r="N255" s="93">
        <f>(L255-E255)/L255*100</f>
        <v>9.0909090909091</v>
      </c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customHeight="1">
      <c r="B256" s="29" t="s">
        <v>257</v>
      </c>
      <c r="C256" s="29"/>
      <c r="D256" s="40">
        <v>610.0</v>
      </c>
      <c r="E256" s="41">
        <f>D:D*0.85</f>
        <v>518.5</v>
      </c>
      <c r="F256" s="42">
        <f>D256*0.8</f>
        <v>488.0</v>
      </c>
      <c r="G256" s="43">
        <f>D256*0.75</f>
        <v>457.5</v>
      </c>
      <c r="H256" s="45"/>
      <c r="I256" s="37">
        <f>H256*E256</f>
        <v>0.0</v>
      </c>
      <c r="J256" s="35">
        <f>H256*F256</f>
        <v>0.0</v>
      </c>
      <c r="K256" s="36">
        <f>H256*G256</f>
        <v>0.0</v>
      </c>
      <c r="L256" s="102">
        <f>E256*1.1</f>
        <v>570.35</v>
      </c>
      <c r="M256" s="88">
        <f>L256-E256</f>
        <v>51.85</v>
      </c>
      <c r="N256" s="93">
        <f>(L256-E256)/L256*100</f>
        <v>9.09090909090909</v>
      </c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customHeight="1">
      <c r="B257" s="29" t="s">
        <v>258</v>
      </c>
      <c r="C257" s="29"/>
      <c r="D257" s="40">
        <v>260.0</v>
      </c>
      <c r="E257" s="41">
        <f>D:D*0.85</f>
        <v>221.0</v>
      </c>
      <c r="F257" s="42">
        <f>D257*0.8</f>
        <v>208.0</v>
      </c>
      <c r="G257" s="43">
        <f>D257*0.75</f>
        <v>195.0</v>
      </c>
      <c r="H257" s="45"/>
      <c r="I257" s="37">
        <f>H257*E257</f>
        <v>0.0</v>
      </c>
      <c r="J257" s="35">
        <f>H257*F257</f>
        <v>0.0</v>
      </c>
      <c r="K257" s="36">
        <f>H257*G257</f>
        <v>0.0</v>
      </c>
      <c r="L257" s="102">
        <f>E257*1.1</f>
        <v>243.1</v>
      </c>
      <c r="M257" s="88">
        <f>L257-E257</f>
        <v>22.1</v>
      </c>
      <c r="N257" s="93">
        <f>(L257-E257)/L257*100</f>
        <v>9.09090909090909</v>
      </c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customHeight="1">
      <c r="B258" s="29" t="s">
        <v>259</v>
      </c>
      <c r="C258" s="29"/>
      <c r="D258" s="40">
        <v>720.0</v>
      </c>
      <c r="E258" s="41">
        <f>D:D*0.85</f>
        <v>612.0</v>
      </c>
      <c r="F258" s="42">
        <f>D258*0.8</f>
        <v>576.0</v>
      </c>
      <c r="G258" s="43">
        <f>D258*0.75</f>
        <v>540.0</v>
      </c>
      <c r="H258" s="45"/>
      <c r="I258" s="37">
        <f>H258*E258</f>
        <v>0.0</v>
      </c>
      <c r="J258" s="35">
        <f>H258*F258</f>
        <v>0.0</v>
      </c>
      <c r="K258" s="36">
        <f>H258*G258</f>
        <v>0.0</v>
      </c>
      <c r="L258" s="102">
        <f>E258*1.1</f>
        <v>673.2</v>
      </c>
      <c r="M258" s="88">
        <f>L258-E258</f>
        <v>61.2</v>
      </c>
      <c r="N258" s="93">
        <f>(L258-E258)/L258*100</f>
        <v>9.0909090909091</v>
      </c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customHeight="1">
      <c r="B259" s="29" t="s">
        <v>260</v>
      </c>
      <c r="C259" s="29"/>
      <c r="D259" s="40">
        <v>230.0</v>
      </c>
      <c r="E259" s="41">
        <f>D:D*0.85</f>
        <v>195.5</v>
      </c>
      <c r="F259" s="42">
        <f>D259*0.8</f>
        <v>184.0</v>
      </c>
      <c r="G259" s="43">
        <f>D259*0.75</f>
        <v>172.5</v>
      </c>
      <c r="H259" s="45"/>
      <c r="I259" s="37">
        <f>H259*E259</f>
        <v>0.0</v>
      </c>
      <c r="J259" s="35">
        <f>H259*F259</f>
        <v>0.0</v>
      </c>
      <c r="K259" s="36">
        <f>H259*G259</f>
        <v>0.0</v>
      </c>
      <c r="L259" s="102">
        <f>E259*1.1</f>
        <v>215.05</v>
      </c>
      <c r="M259" s="88">
        <f>L259-E259</f>
        <v>19.55</v>
      </c>
      <c r="N259" s="93">
        <f>(L259-E259)/L259*100</f>
        <v>9.0909090909091</v>
      </c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customHeight="1">
      <c r="B260" s="29" t="s">
        <v>261</v>
      </c>
      <c r="C260" s="29"/>
      <c r="D260" s="40">
        <v>620.0</v>
      </c>
      <c r="E260" s="41">
        <f>D:D*0.85</f>
        <v>527.0</v>
      </c>
      <c r="F260" s="42">
        <f>D260*0.8</f>
        <v>496.0</v>
      </c>
      <c r="G260" s="43">
        <f>D260*0.75</f>
        <v>465.0</v>
      </c>
      <c r="H260" s="45"/>
      <c r="I260" s="37">
        <f>H260*E260</f>
        <v>0.0</v>
      </c>
      <c r="J260" s="35">
        <f>H260*F260</f>
        <v>0.0</v>
      </c>
      <c r="K260" s="36">
        <f>H260*G260</f>
        <v>0.0</v>
      </c>
      <c r="L260" s="102">
        <f>E260*1.1</f>
        <v>579.7</v>
      </c>
      <c r="M260" s="88">
        <f>L260-E260</f>
        <v>52.7</v>
      </c>
      <c r="N260" s="93">
        <f>(L260-E260)/L260*100</f>
        <v>9.0909090909091</v>
      </c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customHeight="1">
      <c r="B261" s="29" t="s">
        <v>262</v>
      </c>
      <c r="C261" s="29"/>
      <c r="D261" s="40">
        <v>200.0</v>
      </c>
      <c r="E261" s="41">
        <f>D:D*0.85</f>
        <v>170.0</v>
      </c>
      <c r="F261" s="42">
        <f>D261*0.8</f>
        <v>160.0</v>
      </c>
      <c r="G261" s="43">
        <f>D261*0.75</f>
        <v>150.0</v>
      </c>
      <c r="H261" s="45"/>
      <c r="I261" s="37">
        <f>H261*E261</f>
        <v>0.0</v>
      </c>
      <c r="J261" s="35">
        <f>H261*F261</f>
        <v>0.0</v>
      </c>
      <c r="K261" s="36">
        <f>H261*G261</f>
        <v>0.0</v>
      </c>
      <c r="L261" s="102">
        <f>E261*1.1</f>
        <v>187.0</v>
      </c>
      <c r="M261" s="88">
        <f>L261-E261</f>
        <v>17.0</v>
      </c>
      <c r="N261" s="93">
        <f>(L261-E261)/L261*100</f>
        <v>9.09090909090909</v>
      </c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customHeight="1">
      <c r="B262" s="29" t="s">
        <v>263</v>
      </c>
      <c r="C262" s="29"/>
      <c r="D262" s="40">
        <v>520.0</v>
      </c>
      <c r="E262" s="41">
        <f>D:D*0.85</f>
        <v>442.0</v>
      </c>
      <c r="F262" s="42">
        <f>D262*0.8</f>
        <v>416.0</v>
      </c>
      <c r="G262" s="43">
        <f>D262*0.75</f>
        <v>390.0</v>
      </c>
      <c r="H262" s="45"/>
      <c r="I262" s="37">
        <f>H262*E262</f>
        <v>0.0</v>
      </c>
      <c r="J262" s="35">
        <f>H262*F262</f>
        <v>0.0</v>
      </c>
      <c r="K262" s="36">
        <f>H262*G262</f>
        <v>0.0</v>
      </c>
      <c r="L262" s="102">
        <f>E262*1.1</f>
        <v>486.2</v>
      </c>
      <c r="M262" s="88">
        <f>L262-E262</f>
        <v>44.2</v>
      </c>
      <c r="N262" s="93">
        <f>(L262-E262)/L262*100</f>
        <v>9.09090909090909</v>
      </c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customHeight="1">
      <c r="B263" s="29" t="s">
        <v>264</v>
      </c>
      <c r="C263" s="29"/>
      <c r="D263" s="40">
        <v>130.0</v>
      </c>
      <c r="E263" s="41">
        <f>D:D*0.85</f>
        <v>110.5</v>
      </c>
      <c r="F263" s="42">
        <f>D263*0.8</f>
        <v>104.0</v>
      </c>
      <c r="G263" s="43">
        <f>D263*0.75</f>
        <v>97.5</v>
      </c>
      <c r="H263" s="45"/>
      <c r="I263" s="37">
        <f>H263*E263</f>
        <v>0.0</v>
      </c>
      <c r="J263" s="35">
        <f>H263*F263</f>
        <v>0.0</v>
      </c>
      <c r="K263" s="36">
        <f>H263*G263</f>
        <v>0.0</v>
      </c>
      <c r="L263" s="102">
        <f>E263*1.1</f>
        <v>121.55</v>
      </c>
      <c r="M263" s="88">
        <f>L263-E263</f>
        <v>11.05</v>
      </c>
      <c r="N263" s="93">
        <f>(L263-E263)/L263*100</f>
        <v>9.09090909090909</v>
      </c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customHeight="1">
      <c r="B264" s="29" t="s">
        <v>265</v>
      </c>
      <c r="C264" s="29"/>
      <c r="D264" s="40">
        <v>310.0</v>
      </c>
      <c r="E264" s="41">
        <f>D:D*0.85</f>
        <v>263.5</v>
      </c>
      <c r="F264" s="42">
        <f>D264*0.8</f>
        <v>248.0</v>
      </c>
      <c r="G264" s="43">
        <f>D264*0.75</f>
        <v>232.5</v>
      </c>
      <c r="H264" s="45"/>
      <c r="I264" s="37">
        <f>H264*E264</f>
        <v>0.0</v>
      </c>
      <c r="J264" s="35">
        <f>H264*F264</f>
        <v>0.0</v>
      </c>
      <c r="K264" s="36">
        <f>H264*G264</f>
        <v>0.0</v>
      </c>
      <c r="L264" s="102">
        <f>E264*1.1</f>
        <v>289.85</v>
      </c>
      <c r="M264" s="88">
        <f>L264-E264</f>
        <v>26.35</v>
      </c>
      <c r="N264" s="93">
        <f>(L264-E264)/L264*100</f>
        <v>9.0909090909091</v>
      </c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customHeight="1">
      <c r="B265" s="29" t="s">
        <v>266</v>
      </c>
      <c r="C265" s="29"/>
      <c r="D265" s="40">
        <v>320.0</v>
      </c>
      <c r="E265" s="41">
        <f>D:D*0.85</f>
        <v>272.0</v>
      </c>
      <c r="F265" s="42">
        <f>D265*0.8</f>
        <v>256.0</v>
      </c>
      <c r="G265" s="43">
        <f>D265*0.75</f>
        <v>240.0</v>
      </c>
      <c r="H265" s="45"/>
      <c r="I265" s="37">
        <f>H265*E265</f>
        <v>0.0</v>
      </c>
      <c r="J265" s="35">
        <f>H265*F265</f>
        <v>0.0</v>
      </c>
      <c r="K265" s="36">
        <f>H265*G265</f>
        <v>0.0</v>
      </c>
      <c r="L265" s="102">
        <f>E265*1.1</f>
        <v>299.2</v>
      </c>
      <c r="M265" s="88">
        <f>L265-E265</f>
        <v>27.2</v>
      </c>
      <c r="N265" s="93">
        <f>(L265-E265)/L265*100</f>
        <v>9.09090909090909</v>
      </c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customHeight="1">
      <c r="B266" s="29" t="s">
        <v>267</v>
      </c>
      <c r="C266" s="29"/>
      <c r="D266" s="40">
        <v>880.0</v>
      </c>
      <c r="E266" s="41">
        <f>D:D*0.85</f>
        <v>748.0</v>
      </c>
      <c r="F266" s="42">
        <f>D266*0.8</f>
        <v>704.0</v>
      </c>
      <c r="G266" s="43">
        <f>D266*0.75</f>
        <v>660.0</v>
      </c>
      <c r="H266" s="45"/>
      <c r="I266" s="37">
        <f>H266*E266</f>
        <v>0.0</v>
      </c>
      <c r="J266" s="35">
        <f>H266*F266</f>
        <v>0.0</v>
      </c>
      <c r="K266" s="36">
        <f>H266*G266</f>
        <v>0.0</v>
      </c>
      <c r="L266" s="102">
        <f>E266*1.1</f>
        <v>822.8</v>
      </c>
      <c r="M266" s="88">
        <f>L266-E266</f>
        <v>74.8</v>
      </c>
      <c r="N266" s="93">
        <f>(L266-E266)/L266*100</f>
        <v>9.09090909090909</v>
      </c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customHeight="1">
      <c r="B267" s="29" t="s">
        <v>268</v>
      </c>
      <c r="C267" s="29"/>
      <c r="D267" s="40">
        <v>240.0</v>
      </c>
      <c r="E267" s="41">
        <f>D:D*0.85</f>
        <v>204.0</v>
      </c>
      <c r="F267" s="42">
        <f>D267*0.8</f>
        <v>192.0</v>
      </c>
      <c r="G267" s="43">
        <f>D267*0.75</f>
        <v>180.0</v>
      </c>
      <c r="H267" s="45"/>
      <c r="I267" s="37">
        <f>H267*E267</f>
        <v>0.0</v>
      </c>
      <c r="J267" s="35">
        <f>H267*F267</f>
        <v>0.0</v>
      </c>
      <c r="K267" s="36">
        <f>H267*G267</f>
        <v>0.0</v>
      </c>
      <c r="L267" s="102">
        <f>E267*1.1</f>
        <v>224.4</v>
      </c>
      <c r="M267" s="88">
        <f>L267-E267</f>
        <v>20.4</v>
      </c>
      <c r="N267" s="93">
        <f>(L267-E267)/L267*100</f>
        <v>9.09090909090909</v>
      </c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customHeight="1">
      <c r="B268" s="29" t="s">
        <v>269</v>
      </c>
      <c r="C268" s="29"/>
      <c r="D268" s="40">
        <v>630.0</v>
      </c>
      <c r="E268" s="41">
        <f>D:D*0.85</f>
        <v>535.5</v>
      </c>
      <c r="F268" s="42">
        <f>D268*0.8</f>
        <v>504.0</v>
      </c>
      <c r="G268" s="43">
        <f>D268*0.75</f>
        <v>472.5</v>
      </c>
      <c r="H268" s="45"/>
      <c r="I268" s="37">
        <f>H268*E268</f>
        <v>0.0</v>
      </c>
      <c r="J268" s="35">
        <f>H268*F268</f>
        <v>0.0</v>
      </c>
      <c r="K268" s="36">
        <f>H268*G268</f>
        <v>0.0</v>
      </c>
      <c r="L268" s="102">
        <f>E268*1.1</f>
        <v>589.05</v>
      </c>
      <c r="M268" s="88">
        <f>L268-E268</f>
        <v>53.55</v>
      </c>
      <c r="N268" s="93">
        <f>(L268-E268)/L268*100</f>
        <v>9.09090909090908</v>
      </c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customHeight="1">
      <c r="B269" s="29" t="s">
        <v>270</v>
      </c>
      <c r="C269" s="29"/>
      <c r="D269" s="40">
        <v>230.0</v>
      </c>
      <c r="E269" s="41">
        <f>D:D*0.85</f>
        <v>195.5</v>
      </c>
      <c r="F269" s="42">
        <f>D269*0.8</f>
        <v>184.0</v>
      </c>
      <c r="G269" s="43">
        <f>D269*0.75</f>
        <v>172.5</v>
      </c>
      <c r="H269" s="45"/>
      <c r="I269" s="37">
        <f>H269*E269</f>
        <v>0.0</v>
      </c>
      <c r="J269" s="35">
        <f>H269*F269</f>
        <v>0.0</v>
      </c>
      <c r="K269" s="36">
        <f>H269*G269</f>
        <v>0.0</v>
      </c>
      <c r="L269" s="102">
        <f>E269*1.1</f>
        <v>215.05</v>
      </c>
      <c r="M269" s="88">
        <f>L269-E269</f>
        <v>19.55</v>
      </c>
      <c r="N269" s="93">
        <f>(L269-E269)/L269*100</f>
        <v>9.0909090909091</v>
      </c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customHeight="1">
      <c r="B270" s="29" t="s">
        <v>271</v>
      </c>
      <c r="C270" s="29"/>
      <c r="D270" s="40">
        <v>600.0</v>
      </c>
      <c r="E270" s="41">
        <f>D:D*0.85</f>
        <v>510.0</v>
      </c>
      <c r="F270" s="42">
        <f>D270*0.8</f>
        <v>480.0</v>
      </c>
      <c r="G270" s="43">
        <f>D270*0.75</f>
        <v>450.0</v>
      </c>
      <c r="H270" s="45"/>
      <c r="I270" s="37">
        <f>H270*E270</f>
        <v>0.0</v>
      </c>
      <c r="J270" s="35">
        <f>H270*F270</f>
        <v>0.0</v>
      </c>
      <c r="K270" s="36">
        <f>H270*G270</f>
        <v>0.0</v>
      </c>
      <c r="L270" s="102">
        <f>E270*1.1</f>
        <v>561.0</v>
      </c>
      <c r="M270" s="88">
        <f>L270-E270</f>
        <v>51.0</v>
      </c>
      <c r="N270" s="93">
        <f>(L270-E270)/L270*100</f>
        <v>9.09090909090909</v>
      </c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customHeight="1">
      <c r="B271" s="29" t="s">
        <v>272</v>
      </c>
      <c r="C271" s="29"/>
      <c r="D271" s="40">
        <v>270.0</v>
      </c>
      <c r="E271" s="41">
        <f>D:D*0.85</f>
        <v>229.5</v>
      </c>
      <c r="F271" s="42">
        <f>D271*0.8</f>
        <v>216.0</v>
      </c>
      <c r="G271" s="43">
        <f>D271*0.75</f>
        <v>202.5</v>
      </c>
      <c r="H271" s="45"/>
      <c r="I271" s="37">
        <f>H271*E271</f>
        <v>0.0</v>
      </c>
      <c r="J271" s="35">
        <f>H271*F271</f>
        <v>0.0</v>
      </c>
      <c r="K271" s="36">
        <f>H271*G271</f>
        <v>0.0</v>
      </c>
      <c r="L271" s="102">
        <f>E271*1.1</f>
        <v>252.45</v>
      </c>
      <c r="M271" s="88">
        <f>L271-E271</f>
        <v>22.95</v>
      </c>
      <c r="N271" s="93">
        <f>(L271-E271)/L271*100</f>
        <v>9.09090909090909</v>
      </c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customHeight="1">
      <c r="B272" s="29" t="s">
        <v>273</v>
      </c>
      <c r="C272" s="29"/>
      <c r="D272" s="40">
        <v>720.0</v>
      </c>
      <c r="E272" s="41">
        <f>D:D*0.85</f>
        <v>612.0</v>
      </c>
      <c r="F272" s="42">
        <f>D272*0.8</f>
        <v>576.0</v>
      </c>
      <c r="G272" s="43">
        <f>D272*0.75</f>
        <v>540.0</v>
      </c>
      <c r="H272" s="45"/>
      <c r="I272" s="37">
        <f>H272*E272</f>
        <v>0.0</v>
      </c>
      <c r="J272" s="35">
        <f>H272*F272</f>
        <v>0.0</v>
      </c>
      <c r="K272" s="36">
        <f>H272*G272</f>
        <v>0.0</v>
      </c>
      <c r="L272" s="102">
        <f>E272*1.1</f>
        <v>673.2</v>
      </c>
      <c r="M272" s="88">
        <f>L272-E272</f>
        <v>61.2</v>
      </c>
      <c r="N272" s="93">
        <f>(L272-E272)/L272*100</f>
        <v>9.0909090909091</v>
      </c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customHeight="1">
      <c r="B273" s="29" t="s">
        <v>274</v>
      </c>
      <c r="C273" s="29"/>
      <c r="D273" s="40">
        <v>350.0</v>
      </c>
      <c r="E273" s="41">
        <f>D:D*0.85</f>
        <v>297.5</v>
      </c>
      <c r="F273" s="42">
        <f>D273*0.8</f>
        <v>280.0</v>
      </c>
      <c r="G273" s="43">
        <f>D273*0.75</f>
        <v>262.5</v>
      </c>
      <c r="H273" s="45"/>
      <c r="I273" s="37">
        <f>H273*E273</f>
        <v>0.0</v>
      </c>
      <c r="J273" s="35">
        <f>H273*F273</f>
        <v>0.0</v>
      </c>
      <c r="K273" s="36">
        <f>H273*G273</f>
        <v>0.0</v>
      </c>
      <c r="L273" s="102">
        <f>E273*1.1</f>
        <v>327.25</v>
      </c>
      <c r="M273" s="88">
        <f>L273-E273</f>
        <v>29.75</v>
      </c>
      <c r="N273" s="93">
        <f>(L273-E273)/L273*100</f>
        <v>9.09090909090909</v>
      </c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customHeight="1">
      <c r="B274" s="29" t="s">
        <v>275</v>
      </c>
      <c r="C274" s="29"/>
      <c r="D274" s="40">
        <v>960.0</v>
      </c>
      <c r="E274" s="41">
        <f>D:D*0.85</f>
        <v>816.0</v>
      </c>
      <c r="F274" s="42">
        <f>D274*0.8</f>
        <v>768.0</v>
      </c>
      <c r="G274" s="43">
        <f>D274*0.75</f>
        <v>720.0</v>
      </c>
      <c r="H274" s="45"/>
      <c r="I274" s="37">
        <f>H274*E274</f>
        <v>0.0</v>
      </c>
      <c r="J274" s="35">
        <f>H274*F274</f>
        <v>0.0</v>
      </c>
      <c r="K274" s="36">
        <f>H274*G274</f>
        <v>0.0</v>
      </c>
      <c r="L274" s="102">
        <f>E274*1.1</f>
        <v>897.6</v>
      </c>
      <c r="M274" s="88">
        <f>L274-E274</f>
        <v>81.6</v>
      </c>
      <c r="N274" s="93">
        <f>(L274-E274)/L274*100</f>
        <v>9.09090909090909</v>
      </c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customHeight="1">
      <c r="B275" s="29" t="s">
        <v>276</v>
      </c>
      <c r="C275" s="29"/>
      <c r="D275" s="40">
        <v>260.0</v>
      </c>
      <c r="E275" s="41">
        <f>D:D*0.85</f>
        <v>221.0</v>
      </c>
      <c r="F275" s="42">
        <f>D275*0.8</f>
        <v>208.0</v>
      </c>
      <c r="G275" s="43">
        <f>D275*0.75</f>
        <v>195.0</v>
      </c>
      <c r="H275" s="45"/>
      <c r="I275" s="37">
        <f>H275*E275</f>
        <v>0.0</v>
      </c>
      <c r="J275" s="35">
        <f>H275*F275</f>
        <v>0.0</v>
      </c>
      <c r="K275" s="36">
        <f>H275*G275</f>
        <v>0.0</v>
      </c>
      <c r="L275" s="102">
        <f>E275*1.1</f>
        <v>243.1</v>
      </c>
      <c r="M275" s="88">
        <f>L275-E275</f>
        <v>22.1</v>
      </c>
      <c r="N275" s="93">
        <f>(L275-E275)/L275*100</f>
        <v>9.09090909090909</v>
      </c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customHeight="1">
      <c r="B276" s="29" t="s">
        <v>277</v>
      </c>
      <c r="C276" s="29"/>
      <c r="D276" s="40">
        <v>700.0</v>
      </c>
      <c r="E276" s="41">
        <f>D:D*0.85</f>
        <v>595.0</v>
      </c>
      <c r="F276" s="42">
        <f>D276*0.8</f>
        <v>560.0</v>
      </c>
      <c r="G276" s="43">
        <f>D276*0.75</f>
        <v>525.0</v>
      </c>
      <c r="H276" s="45"/>
      <c r="I276" s="37">
        <f>H276*E276</f>
        <v>0.0</v>
      </c>
      <c r="J276" s="35">
        <f>H276*F276</f>
        <v>0.0</v>
      </c>
      <c r="K276" s="36">
        <f>H276*G276</f>
        <v>0.0</v>
      </c>
      <c r="L276" s="102">
        <f>E276*1.1</f>
        <v>654.5</v>
      </c>
      <c r="M276" s="88">
        <f>L276-E276</f>
        <v>59.5</v>
      </c>
      <c r="N276" s="93">
        <f>(L276-E276)/L276*100</f>
        <v>9.09090909090909</v>
      </c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customHeight="1">
      <c r="B277" s="29" t="s">
        <v>278</v>
      </c>
      <c r="C277" s="29"/>
      <c r="D277" s="40">
        <v>50.0</v>
      </c>
      <c r="E277" s="41">
        <f>D:D*0.85</f>
        <v>42.5</v>
      </c>
      <c r="F277" s="42">
        <f>D277*0.8</f>
        <v>40.0</v>
      </c>
      <c r="G277" s="43">
        <f>D277*0.75</f>
        <v>37.5</v>
      </c>
      <c r="H277" s="45"/>
      <c r="I277" s="37">
        <f>H277*E277</f>
        <v>0.0</v>
      </c>
      <c r="J277" s="35">
        <f>H277*F277</f>
        <v>0.0</v>
      </c>
      <c r="K277" s="36">
        <f>H277*G277</f>
        <v>0.0</v>
      </c>
      <c r="L277" s="102">
        <f>E277*1.1</f>
        <v>46.75</v>
      </c>
      <c r="M277" s="88">
        <f>L277-E277</f>
        <v>4.25</v>
      </c>
      <c r="N277" s="93">
        <f>(L277-E277)/L277*100</f>
        <v>9.09090909090909</v>
      </c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customHeight="1">
      <c r="B278" s="29" t="s">
        <v>279</v>
      </c>
      <c r="C278" s="29"/>
      <c r="D278" s="40">
        <v>90.0</v>
      </c>
      <c r="E278" s="41">
        <f>D:D*0.85</f>
        <v>76.5</v>
      </c>
      <c r="F278" s="42">
        <f>D278*0.8</f>
        <v>72.0</v>
      </c>
      <c r="G278" s="43">
        <f>D278*0.75</f>
        <v>67.5</v>
      </c>
      <c r="H278" s="45"/>
      <c r="I278" s="37">
        <f>H278*E278</f>
        <v>0.0</v>
      </c>
      <c r="J278" s="35">
        <f>H278*F278</f>
        <v>0.0</v>
      </c>
      <c r="K278" s="36">
        <f>H278*G278</f>
        <v>0.0</v>
      </c>
      <c r="L278" s="102">
        <f>E278*1.1</f>
        <v>84.15</v>
      </c>
      <c r="M278" s="88">
        <f>L278-E278</f>
        <v>7.65000000000001</v>
      </c>
      <c r="N278" s="93">
        <f>(L278-E278)/L278*100</f>
        <v>9.0909090909091</v>
      </c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customHeight="1">
      <c r="B279" s="29" t="s">
        <v>280</v>
      </c>
      <c r="C279" s="29"/>
      <c r="D279" s="40">
        <v>110.0</v>
      </c>
      <c r="E279" s="41">
        <f>D:D*0.85</f>
        <v>93.5</v>
      </c>
      <c r="F279" s="42">
        <f>D279*0.8</f>
        <v>88.0</v>
      </c>
      <c r="G279" s="43">
        <f>D279*0.75</f>
        <v>82.5</v>
      </c>
      <c r="H279" s="45"/>
      <c r="I279" s="37">
        <f>H279*E279</f>
        <v>0.0</v>
      </c>
      <c r="J279" s="35">
        <f>H279*F279</f>
        <v>0.0</v>
      </c>
      <c r="K279" s="36">
        <f>H279*G279</f>
        <v>0.0</v>
      </c>
      <c r="L279" s="102">
        <f>E279*1.1</f>
        <v>102.85</v>
      </c>
      <c r="M279" s="88">
        <f>L279-E279</f>
        <v>9.34999999999999</v>
      </c>
      <c r="N279" s="93">
        <f>(L279-E279)/L279*100</f>
        <v>9.09090909090909</v>
      </c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customHeight="1">
      <c r="B280" s="29" t="s">
        <v>281</v>
      </c>
      <c r="C280" s="29"/>
      <c r="D280" s="40">
        <v>260.0</v>
      </c>
      <c r="E280" s="41">
        <f>D:D*0.85</f>
        <v>221.0</v>
      </c>
      <c r="F280" s="42">
        <f>D280*0.8</f>
        <v>208.0</v>
      </c>
      <c r="G280" s="43">
        <f>D280*0.75</f>
        <v>195.0</v>
      </c>
      <c r="H280" s="45"/>
      <c r="I280" s="37">
        <f>H280*E280</f>
        <v>0.0</v>
      </c>
      <c r="J280" s="35">
        <f>H280*F280</f>
        <v>0.0</v>
      </c>
      <c r="K280" s="36">
        <f>H280*G280</f>
        <v>0.0</v>
      </c>
      <c r="L280" s="102">
        <f>E280*1.1</f>
        <v>243.1</v>
      </c>
      <c r="M280" s="88">
        <f>L280-E280</f>
        <v>22.1</v>
      </c>
      <c r="N280" s="93">
        <f>(L280-E280)/L280*100</f>
        <v>9.09090909090909</v>
      </c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customHeight="1">
      <c r="B281" s="58" t="s">
        <v>314</v>
      </c>
      <c r="C281" s="29"/>
      <c r="D281" s="40">
        <v>230.0</v>
      </c>
      <c r="E281" s="41">
        <f>D:D*0.85</f>
        <v>195.5</v>
      </c>
      <c r="F281" s="42">
        <f>D281*0.8</f>
        <v>184.0</v>
      </c>
      <c r="G281" s="43">
        <f>D281*0.75</f>
        <v>172.5</v>
      </c>
      <c r="H281" s="45"/>
      <c r="I281" s="37">
        <f>H281*E281</f>
        <v>0.0</v>
      </c>
      <c r="J281" s="35">
        <f>H281*F281</f>
        <v>0.0</v>
      </c>
      <c r="K281" s="36">
        <f>H281*G281</f>
        <v>0.0</v>
      </c>
      <c r="L281" s="102">
        <f>E281*1.1</f>
        <v>215.05</v>
      </c>
      <c r="M281" s="88">
        <f>L281-E281</f>
        <v>19.55</v>
      </c>
      <c r="N281" s="93">
        <f>(L281-E281)/L281*100</f>
        <v>9.0909090909091</v>
      </c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customHeight="1">
      <c r="B282" s="58" t="s">
        <v>313</v>
      </c>
      <c r="C282" s="29"/>
      <c r="D282" s="40">
        <v>630.0</v>
      </c>
      <c r="E282" s="41">
        <f>D:D*0.85</f>
        <v>535.5</v>
      </c>
      <c r="F282" s="42">
        <f>D282*0.8</f>
        <v>504.0</v>
      </c>
      <c r="G282" s="43">
        <f>D282*0.75</f>
        <v>472.5</v>
      </c>
      <c r="H282" s="45"/>
      <c r="I282" s="37">
        <f>H282*E282</f>
        <v>0.0</v>
      </c>
      <c r="J282" s="35">
        <f>H282*F282</f>
        <v>0.0</v>
      </c>
      <c r="K282" s="36">
        <f>H282*G282</f>
        <v>0.0</v>
      </c>
      <c r="L282" s="102">
        <f>E282*1.1</f>
        <v>589.05</v>
      </c>
      <c r="M282" s="88">
        <f>L282-E282</f>
        <v>53.55</v>
      </c>
      <c r="N282" s="93">
        <f>(L282-E282)/L282*100</f>
        <v>9.09090909090908</v>
      </c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customHeight="1">
      <c r="B283" s="29" t="s">
        <v>282</v>
      </c>
      <c r="C283" s="29"/>
      <c r="D283" s="40">
        <v>650.0</v>
      </c>
      <c r="E283" s="41">
        <f>D:D*0.85</f>
        <v>552.5</v>
      </c>
      <c r="F283" s="42">
        <f>D283*0.8</f>
        <v>520.0</v>
      </c>
      <c r="G283" s="43">
        <f>D283*0.75</f>
        <v>487.5</v>
      </c>
      <c r="H283" s="45"/>
      <c r="I283" s="37">
        <f>H283*E283</f>
        <v>0.0</v>
      </c>
      <c r="J283" s="35">
        <f>H283*F283</f>
        <v>0.0</v>
      </c>
      <c r="K283" s="36">
        <f>H283*G283</f>
        <v>0.0</v>
      </c>
      <c r="L283" s="102">
        <f>E283*1.1</f>
        <v>607.75</v>
      </c>
      <c r="M283" s="88">
        <f>L283-E283</f>
        <v>55.25</v>
      </c>
      <c r="N283" s="93">
        <f>(L283-E283)/L283*100</f>
        <v>9.09090909090909</v>
      </c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customHeight="1">
      <c r="B284" s="29" t="s">
        <v>283</v>
      </c>
      <c r="C284" s="29"/>
      <c r="D284" s="40">
        <v>490.0</v>
      </c>
      <c r="E284" s="41">
        <f>D:D*0.85</f>
        <v>416.5</v>
      </c>
      <c r="F284" s="42">
        <f>D284*0.8</f>
        <v>392.0</v>
      </c>
      <c r="G284" s="43">
        <f>D284*0.75</f>
        <v>367.5</v>
      </c>
      <c r="H284" s="45"/>
      <c r="I284" s="37">
        <f>H284*E284</f>
        <v>0.0</v>
      </c>
      <c r="J284" s="35">
        <f>H284*F284</f>
        <v>0.0</v>
      </c>
      <c r="K284" s="36">
        <f>H284*G284</f>
        <v>0.0</v>
      </c>
      <c r="L284" s="102">
        <f>E284*1.1</f>
        <v>458.15</v>
      </c>
      <c r="M284" s="88">
        <f>L284-E284</f>
        <v>41.65</v>
      </c>
      <c r="N284" s="93">
        <f>(L284-E284)/L284*100</f>
        <v>9.09090909090909</v>
      </c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customHeight="1">
      <c r="B285" s="29" t="s">
        <v>284</v>
      </c>
      <c r="C285" s="29"/>
      <c r="D285" s="40">
        <v>1380.0</v>
      </c>
      <c r="E285" s="41">
        <f>D:D*0.85</f>
        <v>1173.0</v>
      </c>
      <c r="F285" s="42">
        <f>D285*0.8</f>
        <v>1104.0</v>
      </c>
      <c r="G285" s="43">
        <f>D285*0.75</f>
        <v>1035.0</v>
      </c>
      <c r="H285" s="45"/>
      <c r="I285" s="37">
        <f>H285*E285</f>
        <v>0.0</v>
      </c>
      <c r="J285" s="35">
        <f>H285*F285</f>
        <v>0.0</v>
      </c>
      <c r="K285" s="36">
        <f>H285*G285</f>
        <v>0.0</v>
      </c>
      <c r="L285" s="102">
        <f>E285*1.1</f>
        <v>1290.3</v>
      </c>
      <c r="M285" s="88">
        <f>L285-E285</f>
        <v>117.3</v>
      </c>
      <c r="N285" s="93">
        <f>(L285-E285)/L285*100</f>
        <v>9.09090909090909</v>
      </c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customHeight="1">
      <c r="B286" s="29" t="s">
        <v>285</v>
      </c>
      <c r="C286" s="29"/>
      <c r="D286" s="40">
        <v>290.0</v>
      </c>
      <c r="E286" s="41">
        <f>D:D*0.85</f>
        <v>246.5</v>
      </c>
      <c r="F286" s="42">
        <f>D286*0.8</f>
        <v>232.0</v>
      </c>
      <c r="G286" s="43">
        <f>D286*0.75</f>
        <v>217.5</v>
      </c>
      <c r="H286" s="45"/>
      <c r="I286" s="37">
        <f>H286*E286</f>
        <v>0.0</v>
      </c>
      <c r="J286" s="35">
        <f>H286*F286</f>
        <v>0.0</v>
      </c>
      <c r="K286" s="36">
        <f>H286*G286</f>
        <v>0.0</v>
      </c>
      <c r="L286" s="102">
        <f>E286*1.1</f>
        <v>271.15</v>
      </c>
      <c r="M286" s="88">
        <f>L286-E286</f>
        <v>24.65</v>
      </c>
      <c r="N286" s="93">
        <f>(L286-E286)/L286*100</f>
        <v>9.09090909090908</v>
      </c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customHeight="1">
      <c r="B287" s="29" t="s">
        <v>286</v>
      </c>
      <c r="C287" s="29"/>
      <c r="D287" s="40">
        <v>780.0</v>
      </c>
      <c r="E287" s="41">
        <f>D:D*0.85</f>
        <v>663.0</v>
      </c>
      <c r="F287" s="42">
        <f>D287*0.8</f>
        <v>624.0</v>
      </c>
      <c r="G287" s="43">
        <f>D287*0.75</f>
        <v>585.0</v>
      </c>
      <c r="H287" s="45"/>
      <c r="I287" s="37">
        <f>H287*E287</f>
        <v>0.0</v>
      </c>
      <c r="J287" s="35">
        <f>H287*F287</f>
        <v>0.0</v>
      </c>
      <c r="K287" s="36">
        <f>H287*G287</f>
        <v>0.0</v>
      </c>
      <c r="L287" s="102">
        <f>E287*1.1</f>
        <v>729.3</v>
      </c>
      <c r="M287" s="88">
        <f>L287-E287</f>
        <v>66.3</v>
      </c>
      <c r="N287" s="93">
        <f>(L287-E287)/L287*100</f>
        <v>9.09090909090909</v>
      </c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customHeight="1">
      <c r="B288" s="29" t="s">
        <v>287</v>
      </c>
      <c r="C288" s="29"/>
      <c r="D288" s="40">
        <v>500.0</v>
      </c>
      <c r="E288" s="41">
        <f>D:D*0.85</f>
        <v>425.0</v>
      </c>
      <c r="F288" s="42">
        <f>D288*0.8</f>
        <v>400.0</v>
      </c>
      <c r="G288" s="43">
        <f>D288*0.75</f>
        <v>375.0</v>
      </c>
      <c r="H288" s="45"/>
      <c r="I288" s="37">
        <f>H288*E288</f>
        <v>0.0</v>
      </c>
      <c r="J288" s="35">
        <f>H288*F288</f>
        <v>0.0</v>
      </c>
      <c r="K288" s="36">
        <f>H288*G288</f>
        <v>0.0</v>
      </c>
      <c r="L288" s="102">
        <f>E288*1.1</f>
        <v>467.5</v>
      </c>
      <c r="M288" s="88">
        <f>L288-E288</f>
        <v>42.5</v>
      </c>
      <c r="N288" s="93">
        <f>(L288-E288)/L288*100</f>
        <v>9.09090909090909</v>
      </c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customHeight="1">
      <c r="B289" s="29" t="s">
        <v>288</v>
      </c>
      <c r="C289" s="29"/>
      <c r="D289" s="40">
        <v>1440.0</v>
      </c>
      <c r="E289" s="41">
        <f>D:D*0.85</f>
        <v>1224.0</v>
      </c>
      <c r="F289" s="42">
        <f>D289*0.8</f>
        <v>1152.0</v>
      </c>
      <c r="G289" s="43">
        <f>D289*0.75</f>
        <v>1080.0</v>
      </c>
      <c r="H289" s="45"/>
      <c r="I289" s="37">
        <f>H289*E289</f>
        <v>0.0</v>
      </c>
      <c r="J289" s="35">
        <f>H289*F289</f>
        <v>0.0</v>
      </c>
      <c r="K289" s="36">
        <f>H289*G289</f>
        <v>0.0</v>
      </c>
      <c r="L289" s="102">
        <f>E289*1.1</f>
        <v>1346.4</v>
      </c>
      <c r="M289" s="88">
        <f>L289-E289</f>
        <v>122.4</v>
      </c>
      <c r="N289" s="93">
        <f>(L289-E289)/L289*100</f>
        <v>9.0909090909091</v>
      </c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customHeight="1">
      <c r="B290" s="29" t="s">
        <v>289</v>
      </c>
      <c r="C290" s="29"/>
      <c r="D290" s="40">
        <v>520.0</v>
      </c>
      <c r="E290" s="41">
        <f>D:D*0.85</f>
        <v>442.0</v>
      </c>
      <c r="F290" s="42">
        <f>D290*0.8</f>
        <v>416.0</v>
      </c>
      <c r="G290" s="43">
        <f>D290*0.75</f>
        <v>390.0</v>
      </c>
      <c r="H290" s="45"/>
      <c r="I290" s="37">
        <f>H290*E290</f>
        <v>0.0</v>
      </c>
      <c r="J290" s="35">
        <f>H290*F290</f>
        <v>0.0</v>
      </c>
      <c r="K290" s="36">
        <f>H290*G290</f>
        <v>0.0</v>
      </c>
      <c r="L290" s="102">
        <f>E290*1.1</f>
        <v>486.2</v>
      </c>
      <c r="M290" s="88">
        <f>L290-E290</f>
        <v>44.2</v>
      </c>
      <c r="N290" s="93">
        <f>(L290-E290)/L290*100</f>
        <v>9.09090909090909</v>
      </c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customHeight="1">
      <c r="B291" s="29" t="s">
        <v>290</v>
      </c>
      <c r="C291" s="29"/>
      <c r="D291" s="40">
        <v>1500.0</v>
      </c>
      <c r="E291" s="41">
        <f>D:D*0.85</f>
        <v>1275.0</v>
      </c>
      <c r="F291" s="42">
        <f>D291*0.8</f>
        <v>1200.0</v>
      </c>
      <c r="G291" s="43">
        <f>D291*0.75</f>
        <v>1125.0</v>
      </c>
      <c r="H291" s="45"/>
      <c r="I291" s="37">
        <f>H291*E291</f>
        <v>0.0</v>
      </c>
      <c r="J291" s="35">
        <f>H291*F291</f>
        <v>0.0</v>
      </c>
      <c r="K291" s="36">
        <f>H291*G291</f>
        <v>0.0</v>
      </c>
      <c r="L291" s="102">
        <f>E291*1.1</f>
        <v>1402.5</v>
      </c>
      <c r="M291" s="88">
        <f>L291-E291</f>
        <v>127.5</v>
      </c>
      <c r="N291" s="93">
        <f>(L291-E291)/L291*100</f>
        <v>9.09090909090909</v>
      </c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customHeight="1">
      <c r="B292" s="29" t="s">
        <v>291</v>
      </c>
      <c r="C292" s="29"/>
      <c r="D292" s="40">
        <v>4380.0</v>
      </c>
      <c r="E292" s="41">
        <f>D:D*0.85</f>
        <v>3723.0</v>
      </c>
      <c r="F292" s="42">
        <f>D292*0.8</f>
        <v>3504.0</v>
      </c>
      <c r="G292" s="43">
        <f>D292*0.75</f>
        <v>3285.0</v>
      </c>
      <c r="H292" s="45"/>
      <c r="I292" s="37">
        <f>H292*E292</f>
        <v>0.0</v>
      </c>
      <c r="J292" s="35">
        <f>H292*F292</f>
        <v>0.0</v>
      </c>
      <c r="K292" s="36">
        <f>H292*G292</f>
        <v>0.0</v>
      </c>
      <c r="L292" s="102">
        <f>E292*1.1</f>
        <v>4095.3</v>
      </c>
      <c r="M292" s="88">
        <f>L292-E292</f>
        <v>372.3</v>
      </c>
      <c r="N292" s="93">
        <f>(L292-E292)/L292*100</f>
        <v>9.0909090909091</v>
      </c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customHeight="1">
      <c r="B293" s="29" t="s">
        <v>292</v>
      </c>
      <c r="C293" s="29"/>
      <c r="D293" s="40">
        <v>280.0</v>
      </c>
      <c r="E293" s="41">
        <f>D:D*0.85</f>
        <v>238.0</v>
      </c>
      <c r="F293" s="42">
        <f>D293*0.8</f>
        <v>224.0</v>
      </c>
      <c r="G293" s="43">
        <f>D293*0.75</f>
        <v>210.0</v>
      </c>
      <c r="H293" s="45"/>
      <c r="I293" s="37">
        <f>H293*E293</f>
        <v>0.0</v>
      </c>
      <c r="J293" s="35">
        <f>H293*F293</f>
        <v>0.0</v>
      </c>
      <c r="K293" s="36">
        <f>H293*G293</f>
        <v>0.0</v>
      </c>
      <c r="L293" s="102">
        <f>E293*1.1</f>
        <v>261.8</v>
      </c>
      <c r="M293" s="88">
        <f>L293-E293</f>
        <v>23.8</v>
      </c>
      <c r="N293" s="93">
        <f>(L293-E293)/L293*100</f>
        <v>9.0909090909091</v>
      </c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customHeight="1">
      <c r="B294" s="29" t="s">
        <v>293</v>
      </c>
      <c r="C294" s="29"/>
      <c r="D294" s="40">
        <v>780.0</v>
      </c>
      <c r="E294" s="41">
        <f>D:D*0.85</f>
        <v>663.0</v>
      </c>
      <c r="F294" s="42">
        <f>D294*0.8</f>
        <v>624.0</v>
      </c>
      <c r="G294" s="43">
        <f>D294*0.75</f>
        <v>585.0</v>
      </c>
      <c r="H294" s="45"/>
      <c r="I294" s="37">
        <f>H294*E294</f>
        <v>0.0</v>
      </c>
      <c r="J294" s="35">
        <f>H294*F294</f>
        <v>0.0</v>
      </c>
      <c r="K294" s="36">
        <f>H294*G294</f>
        <v>0.0</v>
      </c>
      <c r="L294" s="102">
        <f>E294*1.1</f>
        <v>729.3</v>
      </c>
      <c r="M294" s="88">
        <f>L294-E294</f>
        <v>66.3</v>
      </c>
      <c r="N294" s="93">
        <f>(L294-E294)/L294*100</f>
        <v>9.09090909090909</v>
      </c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customHeight="1">
      <c r="B295" s="29" t="s">
        <v>294</v>
      </c>
      <c r="C295" s="29"/>
      <c r="D295" s="40">
        <v>140.0</v>
      </c>
      <c r="E295" s="41">
        <f>D:D*0.85</f>
        <v>119.0</v>
      </c>
      <c r="F295" s="42">
        <f>D295*0.8</f>
        <v>112.0</v>
      </c>
      <c r="G295" s="43">
        <f>D295*0.75</f>
        <v>105.0</v>
      </c>
      <c r="H295" s="45"/>
      <c r="I295" s="37">
        <f>H295*E295</f>
        <v>0.0</v>
      </c>
      <c r="J295" s="35">
        <f>H295*F295</f>
        <v>0.0</v>
      </c>
      <c r="K295" s="36">
        <f>H295*G295</f>
        <v>0.0</v>
      </c>
      <c r="L295" s="102">
        <f>E295*1.1</f>
        <v>130.9</v>
      </c>
      <c r="M295" s="88">
        <f>L295-E295</f>
        <v>11.9</v>
      </c>
      <c r="N295" s="93">
        <f>(L295-E295)/L295*100</f>
        <v>9.0909090909091</v>
      </c>
    </row>
    <row r="296" customHeight="1">
      <c r="B296" s="29" t="s">
        <v>295</v>
      </c>
      <c r="C296" s="29"/>
      <c r="D296" s="40">
        <v>330.0</v>
      </c>
      <c r="E296" s="41">
        <f>D:D*0.85</f>
        <v>280.5</v>
      </c>
      <c r="F296" s="42">
        <f>D296*0.8</f>
        <v>264.0</v>
      </c>
      <c r="G296" s="43">
        <f>D296*0.75</f>
        <v>247.5</v>
      </c>
      <c r="H296" s="45"/>
      <c r="I296" s="37">
        <f>H296*E296</f>
        <v>0.0</v>
      </c>
      <c r="J296" s="35">
        <f>H296*F296</f>
        <v>0.0</v>
      </c>
      <c r="K296" s="36">
        <f>H296*G296</f>
        <v>0.0</v>
      </c>
      <c r="L296" s="102">
        <f>E296*1.1</f>
        <v>308.55</v>
      </c>
      <c r="M296" s="88">
        <f>L296-E296</f>
        <v>28.05</v>
      </c>
      <c r="N296" s="93">
        <f>(L296-E296)/L296*100</f>
        <v>9.09090909090909</v>
      </c>
    </row>
    <row r="297" customHeight="1">
      <c r="B297" s="29" t="s">
        <v>296</v>
      </c>
      <c r="C297" s="29"/>
      <c r="D297" s="40">
        <v>190.0</v>
      </c>
      <c r="E297" s="41">
        <f>D:D*0.85</f>
        <v>161.5</v>
      </c>
      <c r="F297" s="42">
        <f>D297*0.8</f>
        <v>152.0</v>
      </c>
      <c r="G297" s="43">
        <f>D297*0.75</f>
        <v>142.5</v>
      </c>
      <c r="H297" s="45"/>
      <c r="I297" s="37">
        <f>H297*E297</f>
        <v>0.0</v>
      </c>
      <c r="J297" s="35">
        <f>H297*F297</f>
        <v>0.0</v>
      </c>
      <c r="K297" s="36">
        <f>H297*G297</f>
        <v>0.0</v>
      </c>
      <c r="L297" s="102">
        <f>E297*1.1</f>
        <v>177.65</v>
      </c>
      <c r="M297" s="88">
        <f>L297-E297</f>
        <v>16.15</v>
      </c>
      <c r="N297" s="93">
        <f>(L297-E297)/L297*100</f>
        <v>9.09090909090909</v>
      </c>
    </row>
    <row r="298" customHeight="1">
      <c r="B298" s="29" t="s">
        <v>297</v>
      </c>
      <c r="C298" s="29"/>
      <c r="D298" s="40">
        <v>500.0</v>
      </c>
      <c r="E298" s="41">
        <f>D:D*0.85</f>
        <v>425.0</v>
      </c>
      <c r="F298" s="42">
        <f>D298*0.8</f>
        <v>400.0</v>
      </c>
      <c r="G298" s="43">
        <f>D298*0.75</f>
        <v>375.0</v>
      </c>
      <c r="H298" s="45"/>
      <c r="I298" s="37">
        <f>H298*E298</f>
        <v>0.0</v>
      </c>
      <c r="J298" s="35">
        <f>H298*F298</f>
        <v>0.0</v>
      </c>
      <c r="K298" s="36">
        <f>H298*G298</f>
        <v>0.0</v>
      </c>
      <c r="L298" s="102">
        <f>E298*1.1</f>
        <v>467.5</v>
      </c>
      <c r="M298" s="88">
        <f>L298-E298</f>
        <v>42.5</v>
      </c>
      <c r="N298" s="93">
        <f>(L298-E298)/L298*100</f>
        <v>9.09090909090909</v>
      </c>
    </row>
    <row r="299" customHeight="1">
      <c r="B299" s="29" t="s">
        <v>298</v>
      </c>
      <c r="C299" s="29"/>
      <c r="D299" s="40">
        <v>200.0</v>
      </c>
      <c r="E299" s="41">
        <f>D:D*0.85</f>
        <v>170.0</v>
      </c>
      <c r="F299" s="42">
        <f>D299*0.8</f>
        <v>160.0</v>
      </c>
      <c r="G299" s="43">
        <f>D299*0.75</f>
        <v>150.0</v>
      </c>
      <c r="H299" s="45"/>
      <c r="I299" s="37">
        <f>H299*E299</f>
        <v>0.0</v>
      </c>
      <c r="J299" s="35">
        <f>H299*F299</f>
        <v>0.0</v>
      </c>
      <c r="K299" s="36">
        <f>H299*G299</f>
        <v>0.0</v>
      </c>
      <c r="L299" s="102">
        <f>E299*1.1</f>
        <v>187.0</v>
      </c>
      <c r="M299" s="88">
        <f>L299-E299</f>
        <v>17.0</v>
      </c>
      <c r="N299" s="93">
        <f>(L299-E299)/L299*100</f>
        <v>9.09090909090909</v>
      </c>
    </row>
    <row r="300" customHeight="1">
      <c r="B300" s="29" t="s">
        <v>299</v>
      </c>
      <c r="C300" s="29"/>
      <c r="D300" s="40">
        <v>540.0</v>
      </c>
      <c r="E300" s="41">
        <f>D:D*0.85</f>
        <v>459.0</v>
      </c>
      <c r="F300" s="42">
        <f>D300*0.8</f>
        <v>432.0</v>
      </c>
      <c r="G300" s="43">
        <f>D300*0.75</f>
        <v>405.0</v>
      </c>
      <c r="H300" s="45"/>
      <c r="I300" s="37">
        <f>H300*E300</f>
        <v>0.0</v>
      </c>
      <c r="J300" s="35">
        <f>H300*F300</f>
        <v>0.0</v>
      </c>
      <c r="K300" s="36">
        <f>H300*G300</f>
        <v>0.0</v>
      </c>
      <c r="L300" s="102">
        <f>E300*1.1</f>
        <v>504.9</v>
      </c>
      <c r="M300" s="88">
        <f>L300-E300</f>
        <v>45.9</v>
      </c>
      <c r="N300" s="93">
        <f>(L300-E300)/L300*100</f>
        <v>9.09090909090909</v>
      </c>
    </row>
    <row r="301" customHeight="1">
      <c r="B301" s="29" t="s">
        <v>300</v>
      </c>
      <c r="C301" s="29"/>
      <c r="D301" s="40">
        <v>200.0</v>
      </c>
      <c r="E301" s="41">
        <f>D:D*0.85</f>
        <v>170.0</v>
      </c>
      <c r="F301" s="42">
        <f>D301*0.8</f>
        <v>160.0</v>
      </c>
      <c r="G301" s="43">
        <f>D301*0.75</f>
        <v>150.0</v>
      </c>
      <c r="H301" s="45"/>
      <c r="I301" s="37">
        <f>H301*E301</f>
        <v>0.0</v>
      </c>
      <c r="J301" s="35">
        <f>H301*F301</f>
        <v>0.0</v>
      </c>
      <c r="K301" s="36">
        <f>H301*G301</f>
        <v>0.0</v>
      </c>
      <c r="L301" s="102">
        <f>E301*1.1</f>
        <v>187.0</v>
      </c>
      <c r="M301" s="88">
        <f>L301-E301</f>
        <v>17.0</v>
      </c>
      <c r="N301" s="93">
        <f>(L301-E301)/L301*100</f>
        <v>9.09090909090909</v>
      </c>
    </row>
    <row r="302" customHeight="1">
      <c r="B302" s="29" t="s">
        <v>301</v>
      </c>
      <c r="C302" s="29"/>
      <c r="D302" s="40">
        <v>540.0</v>
      </c>
      <c r="E302" s="41">
        <f>D:D*0.85</f>
        <v>459.0</v>
      </c>
      <c r="F302" s="42">
        <f>D302*0.8</f>
        <v>432.0</v>
      </c>
      <c r="G302" s="43">
        <f>D302*0.75</f>
        <v>405.0</v>
      </c>
      <c r="H302" s="45"/>
      <c r="I302" s="37">
        <f>H302*E302</f>
        <v>0.0</v>
      </c>
      <c r="J302" s="35">
        <f>H302*F302</f>
        <v>0.0</v>
      </c>
      <c r="K302" s="36">
        <f>H302*G302</f>
        <v>0.0</v>
      </c>
      <c r="L302" s="102">
        <f>E302*1.1</f>
        <v>504.9</v>
      </c>
      <c r="M302" s="88">
        <f>L302-E302</f>
        <v>45.9</v>
      </c>
      <c r="N302" s="93">
        <f>(L302-E302)/L302*100</f>
        <v>9.09090909090909</v>
      </c>
    </row>
    <row r="303" customHeight="1">
      <c r="B303" s="29" t="s">
        <v>302</v>
      </c>
      <c r="C303" s="29"/>
      <c r="D303" s="40">
        <v>200.0</v>
      </c>
      <c r="E303" s="41">
        <f>D:D*0.85</f>
        <v>170.0</v>
      </c>
      <c r="F303" s="42">
        <f>D303*0.8</f>
        <v>160.0</v>
      </c>
      <c r="G303" s="43">
        <f>D303*0.75</f>
        <v>150.0</v>
      </c>
      <c r="H303" s="45"/>
      <c r="I303" s="37">
        <f>H303*E303</f>
        <v>0.0</v>
      </c>
      <c r="J303" s="35">
        <f>H303*F303</f>
        <v>0.0</v>
      </c>
      <c r="K303" s="36">
        <f>H303*G303</f>
        <v>0.0</v>
      </c>
      <c r="L303" s="102">
        <f>E303*1.1</f>
        <v>187.0</v>
      </c>
      <c r="M303" s="88">
        <f>L303-E303</f>
        <v>17.0</v>
      </c>
      <c r="N303" s="93">
        <f>(L303-E303)/L303*100</f>
        <v>9.09090909090909</v>
      </c>
    </row>
    <row r="304" customHeight="1">
      <c r="B304" s="29" t="s">
        <v>303</v>
      </c>
      <c r="C304" s="29"/>
      <c r="D304" s="40">
        <v>520.0</v>
      </c>
      <c r="E304" s="41">
        <f>D:D*0.85</f>
        <v>442.0</v>
      </c>
      <c r="F304" s="42">
        <f>D304*0.8</f>
        <v>416.0</v>
      </c>
      <c r="G304" s="43">
        <f>D304*0.75</f>
        <v>390.0</v>
      </c>
      <c r="H304" s="45"/>
      <c r="I304" s="37">
        <f>H304*E304</f>
        <v>0.0</v>
      </c>
      <c r="J304" s="35">
        <f>H304*F304</f>
        <v>0.0</v>
      </c>
      <c r="K304" s="36">
        <f>H304*G304</f>
        <v>0.0</v>
      </c>
      <c r="L304" s="102">
        <f>E304*1.1</f>
        <v>486.2</v>
      </c>
      <c r="M304" s="88">
        <f>L304-E304</f>
        <v>44.2</v>
      </c>
      <c r="N304" s="93">
        <f>(L304-E304)/L304*100</f>
        <v>9.09090909090909</v>
      </c>
    </row>
    <row r="305" customHeight="1">
      <c r="B305" s="29" t="s">
        <v>304</v>
      </c>
      <c r="C305" s="29"/>
      <c r="D305" s="40">
        <v>110.0</v>
      </c>
      <c r="E305" s="41">
        <f>D:D*0.85</f>
        <v>93.5</v>
      </c>
      <c r="F305" s="42">
        <f>D305*0.8</f>
        <v>88.0</v>
      </c>
      <c r="G305" s="43">
        <f>D305*0.75</f>
        <v>82.5</v>
      </c>
      <c r="H305" s="45"/>
      <c r="I305" s="37">
        <f>H305*E305</f>
        <v>0.0</v>
      </c>
      <c r="J305" s="35">
        <f>H305*F305</f>
        <v>0.0</v>
      </c>
      <c r="K305" s="36">
        <f>H305*G305</f>
        <v>0.0</v>
      </c>
      <c r="L305" s="102">
        <f>E305*1.1</f>
        <v>102.85</v>
      </c>
      <c r="M305" s="88">
        <f>L305-E305</f>
        <v>9.34999999999999</v>
      </c>
      <c r="N305" s="93">
        <f>(L305-E305)/L305*100</f>
        <v>9.09090909090909</v>
      </c>
    </row>
    <row r="306" customHeight="1">
      <c r="B306" s="29" t="s">
        <v>305</v>
      </c>
      <c r="C306" s="29"/>
      <c r="D306" s="40">
        <v>270.0</v>
      </c>
      <c r="E306" s="41">
        <f>D:D*0.85</f>
        <v>229.5</v>
      </c>
      <c r="F306" s="42">
        <f>D306*0.8</f>
        <v>216.0</v>
      </c>
      <c r="G306" s="43">
        <f>D306*0.75</f>
        <v>202.5</v>
      </c>
      <c r="H306" s="45"/>
      <c r="I306" s="37">
        <f>H306*E306</f>
        <v>0.0</v>
      </c>
      <c r="J306" s="35">
        <f>H306*F306</f>
        <v>0.0</v>
      </c>
      <c r="K306" s="36">
        <f>H306*G306</f>
        <v>0.0</v>
      </c>
      <c r="L306" s="102">
        <f>E306*1.1</f>
        <v>252.45</v>
      </c>
      <c r="M306" s="88">
        <f>L306-E306</f>
        <v>22.95</v>
      </c>
      <c r="N306" s="93">
        <f>(L306-E306)/L306*100</f>
        <v>9.09090909090909</v>
      </c>
    </row>
    <row r="307" customHeight="1">
      <c r="B307" s="29" t="s">
        <v>306</v>
      </c>
      <c r="C307" s="29"/>
      <c r="D307" s="40">
        <v>90.0</v>
      </c>
      <c r="E307" s="41">
        <f>D:D*0.85</f>
        <v>76.5</v>
      </c>
      <c r="F307" s="42">
        <f>D307*0.8</f>
        <v>72.0</v>
      </c>
      <c r="G307" s="43">
        <f>D307*0.75</f>
        <v>67.5</v>
      </c>
      <c r="H307" s="45"/>
      <c r="I307" s="37">
        <f>H307*E307</f>
        <v>0.0</v>
      </c>
      <c r="J307" s="35">
        <f>H307*F307</f>
        <v>0.0</v>
      </c>
      <c r="K307" s="36">
        <f>H307*G307</f>
        <v>0.0</v>
      </c>
      <c r="L307" s="102">
        <f>E307*1.1</f>
        <v>84.15</v>
      </c>
      <c r="M307" s="88">
        <f>L307-E307</f>
        <v>7.65000000000001</v>
      </c>
      <c r="N307" s="93">
        <f>(L307-E307)/L307*100</f>
        <v>9.0909090909091</v>
      </c>
    </row>
    <row r="308" customHeight="1">
      <c r="B308" s="29" t="s">
        <v>307</v>
      </c>
      <c r="C308" s="29"/>
      <c r="D308" s="40">
        <v>200.0</v>
      </c>
      <c r="E308" s="41">
        <f>D:D*0.85</f>
        <v>170.0</v>
      </c>
      <c r="F308" s="42">
        <f>D308*0.8</f>
        <v>160.0</v>
      </c>
      <c r="G308" s="43">
        <f>D308*0.75</f>
        <v>150.0</v>
      </c>
      <c r="H308" s="45"/>
      <c r="I308" s="37">
        <f>H308*E308</f>
        <v>0.0</v>
      </c>
      <c r="J308" s="35">
        <f>H308*F308</f>
        <v>0.0</v>
      </c>
      <c r="K308" s="36">
        <f>H308*G308</f>
        <v>0.0</v>
      </c>
      <c r="L308" s="102">
        <f>E308*1.1</f>
        <v>187.0</v>
      </c>
      <c r="M308" s="88">
        <f>L308-E308</f>
        <v>17.0</v>
      </c>
      <c r="N308" s="93">
        <f>(L308-E308)/L308*100</f>
        <v>9.09090909090909</v>
      </c>
    </row>
    <row r="309" customHeight="1">
      <c r="B309" s="29" t="s">
        <v>308</v>
      </c>
      <c r="C309" s="29"/>
      <c r="D309" s="40">
        <v>120.0</v>
      </c>
      <c r="E309" s="41">
        <f>D:D*0.85</f>
        <v>102.0</v>
      </c>
      <c r="F309" s="42">
        <f>D309*0.8</f>
        <v>96.0</v>
      </c>
      <c r="G309" s="43">
        <f>D309*0.75</f>
        <v>90.0</v>
      </c>
      <c r="H309" s="45"/>
      <c r="I309" s="37">
        <f>H309*E309</f>
        <v>0.0</v>
      </c>
      <c r="J309" s="35">
        <f>H309*F309</f>
        <v>0.0</v>
      </c>
      <c r="K309" s="36">
        <f>H309*G309</f>
        <v>0.0</v>
      </c>
      <c r="L309" s="102">
        <f>E309*1.1</f>
        <v>112.2</v>
      </c>
      <c r="M309" s="88">
        <f>L309-E309</f>
        <v>10.2</v>
      </c>
      <c r="N309" s="93">
        <f>(L309-E309)/L309*100</f>
        <v>9.09090909090909</v>
      </c>
    </row>
    <row r="310" customHeight="1">
      <c r="B310" s="29" t="s">
        <v>309</v>
      </c>
      <c r="C310" s="29"/>
      <c r="D310" s="40">
        <v>300.0</v>
      </c>
      <c r="E310" s="41">
        <f>D:D*0.85</f>
        <v>255.0</v>
      </c>
      <c r="F310" s="42">
        <f>D310*0.8</f>
        <v>240.0</v>
      </c>
      <c r="G310" s="43">
        <f>D310*0.75</f>
        <v>225.0</v>
      </c>
      <c r="H310" s="45"/>
      <c r="I310" s="37">
        <f>H310*E310</f>
        <v>0.0</v>
      </c>
      <c r="J310" s="35">
        <f>H310*F310</f>
        <v>0.0</v>
      </c>
      <c r="K310" s="36">
        <f>H310*G310</f>
        <v>0.0</v>
      </c>
      <c r="L310" s="102">
        <f>E310*1.1</f>
        <v>280.5</v>
      </c>
      <c r="M310" s="88">
        <f>L310-E310</f>
        <v>25.5</v>
      </c>
      <c r="N310" s="93">
        <f>(L310-E310)/L310*100</f>
        <v>9.09090909090909</v>
      </c>
    </row>
    <row r="311" customHeight="1">
      <c r="B311" s="29" t="s">
        <v>310</v>
      </c>
      <c r="C311" s="29"/>
      <c r="D311" s="40">
        <v>80.0</v>
      </c>
      <c r="E311" s="41">
        <f>D:D*0.85</f>
        <v>68.0</v>
      </c>
      <c r="F311" s="42">
        <f>D311*0.8</f>
        <v>64.0</v>
      </c>
      <c r="G311" s="43">
        <f>D311*0.75</f>
        <v>60.0</v>
      </c>
      <c r="H311" s="45"/>
      <c r="I311" s="37">
        <f>H311*E311</f>
        <v>0.0</v>
      </c>
      <c r="J311" s="35">
        <f>H311*F311</f>
        <v>0.0</v>
      </c>
      <c r="K311" s="36">
        <f>H311*G311</f>
        <v>0.0</v>
      </c>
      <c r="L311" s="102">
        <f>E311*1.1</f>
        <v>74.8</v>
      </c>
      <c r="M311" s="88">
        <f>L311-E311</f>
        <v>6.8</v>
      </c>
      <c r="N311" s="93">
        <f>(L311-E311)/L311*100</f>
        <v>9.09090909090909</v>
      </c>
    </row>
    <row r="312" customHeight="1">
      <c r="B312" s="29" t="s">
        <v>311</v>
      </c>
      <c r="C312" s="29"/>
      <c r="D312" s="40">
        <v>180.0</v>
      </c>
      <c r="E312" s="41">
        <f>D:D*0.85</f>
        <v>153.0</v>
      </c>
      <c r="F312" s="61">
        <f>D312*0.8</f>
        <v>144.0</v>
      </c>
      <c r="G312" s="62">
        <f>D312*0.75</f>
        <v>135.0</v>
      </c>
      <c r="H312" s="63"/>
      <c r="I312" s="60">
        <f>H312*E312</f>
        <v>0.0</v>
      </c>
      <c r="J312" s="60">
        <f>H312*F312</f>
        <v>0.0</v>
      </c>
      <c r="K312" s="36">
        <f>H312*G312</f>
        <v>0.0</v>
      </c>
      <c r="L312" s="102">
        <f>E312*1.1</f>
        <v>168.3</v>
      </c>
      <c r="M312" s="88">
        <f>L312-E312</f>
        <v>15.3</v>
      </c>
      <c r="N312" s="93">
        <f>(L312-E312)/L312*100</f>
        <v>9.0909090909091</v>
      </c>
    </row>
    <row r="313" customHeight="1">
      <c r="B313" s="30"/>
      <c r="C313" s="31"/>
      <c r="D313" s="30"/>
      <c r="E313" s="30"/>
      <c r="F313" s="151" t="s">
        <v>327</v>
      </c>
      <c r="G313" s="90"/>
      <c r="H313" s="90"/>
      <c r="I313" s="153">
        <f>SUM(I4:I312)</f>
        <v>0.0</v>
      </c>
      <c r="J313" s="154">
        <f>SUM(J4:J312)</f>
        <v>0.0</v>
      </c>
      <c r="K313" s="155">
        <f>SUM(K4:K312)</f>
        <v>0.0</v>
      </c>
    </row>
    <row r="314" customHeight="1">
      <c r="A314" s="75"/>
      <c r="B314" s="30"/>
      <c r="C314" s="31"/>
      <c r="D314" s="30"/>
      <c r="E314" s="30"/>
      <c r="F314" s="149" t="s">
        <v>326</v>
      </c>
      <c r="G314" s="148"/>
      <c r="H314" s="148"/>
      <c r="I314" s="152">
        <f>I313*1.8</f>
        <v>0.0</v>
      </c>
      <c r="J314" s="152">
        <f>I314</f>
        <v>0.0</v>
      </c>
      <c r="K314" s="152">
        <f>I314</f>
        <v>0.0</v>
      </c>
      <c r="L314" s="75"/>
    </row>
    <row r="315" customHeight="1">
      <c r="B315" s="30"/>
      <c r="C315" s="31"/>
      <c r="D315" s="30"/>
      <c r="E315" s="30"/>
      <c r="F315" s="91" t="s">
        <v>324</v>
      </c>
      <c r="G315" s="92"/>
      <c r="H315" s="92"/>
      <c r="I315" s="156">
        <f>I314-I313</f>
        <v>0.0</v>
      </c>
      <c r="J315" s="156">
        <f>J314-J313</f>
        <v>0.0</v>
      </c>
      <c r="K315" s="156">
        <f>K314-K313</f>
        <v>0.0</v>
      </c>
    </row>
    <row r="316" customHeight="1">
      <c r="B316" s="30"/>
      <c r="C316" s="31"/>
      <c r="D316" s="30"/>
      <c r="E316" s="30"/>
      <c r="F316" s="30"/>
      <c r="G316" s="30"/>
      <c r="H316" s="30"/>
    </row>
  </sheetData>
  <mergeCells count="7">
    <mergeCell ref="F314:H314"/>
    <mergeCell ref="C3:E3"/>
    <mergeCell ref="F315:H315"/>
    <mergeCell ref="G1:H1"/>
    <mergeCell ref="F313:H313"/>
    <mergeCell ref="B1:F1"/>
    <mergeCell ref="B228:E228"/>
  </mergeCells>
  <printOptions gridLines="1" horizontalCentered="1"/>
  <pageMargins left="0.6740767578124998" right="0.6740767578124998" top="0.7222250976562498" bottom="0.7222250976562498" footer="0.19687500000000002" header="0.19687500000000002"/>
  <pageSetup paperSize="9" orientation="portrait" fitToHeight="0" copies="0" pageOrder="overThenDown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Hancom ThinkFree Weboffice Hcell v1</Application>
  <AppVersion>07.0170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terms:created xsi:type="dcterms:W3CDTF">2019-04-24T14:00:59Z</dcterms:created>
  <cp:lastModifiedBy>Пользователь Windows</cp:lastModifiedBy>
  <dcterms:modified xsi:type="dcterms:W3CDTF">2020-02-27T16:43:09Z</dcterms:modified>
  <cp:revision>3</cp:revision>
</cp:coreProperties>
</file>